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prov.bz\Dfs\Priv\Desktops\pb34667\"/>
    </mc:Choice>
  </mc:AlternateContent>
  <xr:revisionPtr revIDLastSave="0" documentId="8_{9C691697-2C32-4DAC-A3BE-BFAC129A685B}" xr6:coauthVersionLast="31" xr6:coauthVersionMax="31" xr10:uidLastSave="{00000000-0000-0000-0000-000000000000}"/>
  <bookViews>
    <workbookView xWindow="0" yWindow="0" windowWidth="25200" windowHeight="11775" xr2:uid="{00000000-000D-0000-FFFF-FFFF00000000}"/>
  </bookViews>
  <sheets>
    <sheet name="OFFERTA-ANGEBOT" sheetId="6" r:id="rId1"/>
    <sheet name="A Misura-Aufmaß" sheetId="1" r:id="rId2"/>
    <sheet name="A Corpo-Pauschal" sheetId="3" r:id="rId3"/>
    <sheet name="Oneri sicurezza-Sicherheitsmaßn" sheetId="8" r:id="rId4"/>
    <sheet name="Comuni" sheetId="4" state="hidden" r:id="rId5"/>
  </sheets>
  <definedNames>
    <definedName name="codice">#REF!</definedName>
    <definedName name="Comuni">Comuni!$A$2:$A$118</definedName>
    <definedName name="dislocazione">Comuni!$F$4:$F$9</definedName>
    <definedName name="Gemeinden">Comuni!$B$2:$B$118</definedName>
  </definedNames>
  <calcPr calcId="179017"/>
</workbook>
</file>

<file path=xl/calcChain.xml><?xml version="1.0" encoding="utf-8"?>
<calcChain xmlns="http://schemas.openxmlformats.org/spreadsheetml/2006/main">
  <c r="G138" i="3" l="1"/>
  <c r="G232" i="3"/>
  <c r="G231" i="3"/>
  <c r="I265" i="3" l="1"/>
  <c r="H265" i="3"/>
  <c r="I250" i="3"/>
  <c r="H250" i="3"/>
  <c r="I240" i="3"/>
  <c r="H240" i="3"/>
  <c r="I236" i="3"/>
  <c r="H236" i="3"/>
  <c r="I235" i="3"/>
  <c r="H235" i="3"/>
  <c r="I229" i="3"/>
  <c r="H229" i="3"/>
  <c r="I150" i="3"/>
  <c r="H150" i="3"/>
  <c r="I139" i="3"/>
  <c r="H139" i="3"/>
  <c r="I126" i="3"/>
  <c r="H126" i="3"/>
  <c r="I119" i="3"/>
  <c r="H119" i="3"/>
  <c r="I108" i="3"/>
  <c r="H108" i="3"/>
  <c r="I107" i="3"/>
  <c r="H107" i="3"/>
  <c r="I106" i="3"/>
  <c r="H106" i="3"/>
  <c r="I102" i="3"/>
  <c r="H102" i="3"/>
  <c r="I67" i="3"/>
  <c r="H67" i="3"/>
  <c r="I60" i="3"/>
  <c r="H60" i="3"/>
  <c r="I53" i="3"/>
  <c r="H53" i="3"/>
  <c r="I45" i="3"/>
  <c r="H45" i="3"/>
  <c r="I28" i="3"/>
  <c r="H28" i="3"/>
  <c r="I24" i="3"/>
  <c r="H24" i="3"/>
  <c r="I20" i="3"/>
  <c r="H20" i="3"/>
  <c r="I19" i="3"/>
  <c r="H19" i="3"/>
  <c r="I249" i="3" l="1"/>
  <c r="H249" i="3"/>
  <c r="H115" i="3" l="1"/>
  <c r="I115" i="3"/>
  <c r="I270" i="3" l="1"/>
  <c r="H270" i="3"/>
  <c r="I262" i="3"/>
  <c r="H262" i="3"/>
  <c r="J234" i="3" l="1"/>
  <c r="J271" i="3"/>
  <c r="H170" i="3" l="1"/>
  <c r="I170" i="3"/>
  <c r="H171" i="3"/>
  <c r="I171" i="3"/>
  <c r="H172" i="3"/>
  <c r="I172" i="3"/>
  <c r="H173" i="3"/>
  <c r="I173" i="3"/>
  <c r="H174" i="3"/>
  <c r="I174" i="3"/>
  <c r="H175" i="3"/>
  <c r="I175" i="3"/>
  <c r="H176" i="3"/>
  <c r="I176" i="3"/>
  <c r="H177" i="3"/>
  <c r="I177" i="3"/>
  <c r="H178" i="3"/>
  <c r="I178" i="3"/>
  <c r="H179" i="3"/>
  <c r="I179" i="3"/>
  <c r="H180" i="3"/>
  <c r="I180" i="3"/>
  <c r="H181" i="3"/>
  <c r="I181" i="3"/>
  <c r="H182" i="3"/>
  <c r="I182" i="3"/>
  <c r="H183" i="3"/>
  <c r="I183" i="3"/>
  <c r="H184" i="3"/>
  <c r="I184" i="3"/>
  <c r="H185" i="3"/>
  <c r="I185" i="3"/>
  <c r="H186" i="3"/>
  <c r="I186" i="3"/>
  <c r="H187" i="3"/>
  <c r="I187" i="3"/>
  <c r="H188" i="3"/>
  <c r="I188" i="3"/>
  <c r="H189" i="3"/>
  <c r="I189" i="3"/>
  <c r="H190" i="3"/>
  <c r="I190" i="3"/>
  <c r="H191" i="3"/>
  <c r="I191" i="3"/>
  <c r="H192" i="3"/>
  <c r="I192" i="3"/>
  <c r="H193" i="3"/>
  <c r="I193" i="3"/>
  <c r="H194" i="3"/>
  <c r="I194" i="3"/>
  <c r="H195" i="3"/>
  <c r="I195" i="3"/>
  <c r="H196" i="3"/>
  <c r="I196" i="3"/>
  <c r="H197" i="3"/>
  <c r="I197" i="3"/>
  <c r="H198" i="3"/>
  <c r="I198" i="3"/>
  <c r="H199" i="3"/>
  <c r="I199" i="3"/>
  <c r="H200" i="3"/>
  <c r="I200" i="3"/>
  <c r="H201" i="3"/>
  <c r="I201" i="3"/>
  <c r="H202" i="3"/>
  <c r="I202" i="3"/>
  <c r="H203" i="3"/>
  <c r="I203" i="3"/>
  <c r="H204" i="3"/>
  <c r="I204" i="3"/>
  <c r="H205" i="3"/>
  <c r="I205" i="3"/>
  <c r="H206" i="3"/>
  <c r="I206" i="3"/>
  <c r="H207" i="3"/>
  <c r="I207" i="3"/>
  <c r="H208" i="3"/>
  <c r="I208" i="3"/>
  <c r="H209" i="3"/>
  <c r="I209" i="3"/>
  <c r="H210" i="3"/>
  <c r="I210" i="3"/>
  <c r="H211" i="3"/>
  <c r="I211" i="3"/>
  <c r="H212" i="3"/>
  <c r="I212" i="3"/>
  <c r="H213" i="3"/>
  <c r="I213" i="3"/>
  <c r="H214" i="3"/>
  <c r="I214" i="3"/>
  <c r="H215" i="3"/>
  <c r="I215" i="3"/>
  <c r="H216" i="3"/>
  <c r="I216" i="3"/>
  <c r="H217" i="3"/>
  <c r="I217" i="3"/>
  <c r="H218" i="3"/>
  <c r="I218" i="3"/>
  <c r="H219" i="3"/>
  <c r="I219" i="3"/>
  <c r="H220" i="3"/>
  <c r="I220" i="3"/>
  <c r="H221" i="3"/>
  <c r="I221" i="3"/>
  <c r="H222" i="3"/>
  <c r="I222" i="3"/>
  <c r="H223" i="3"/>
  <c r="I223" i="3"/>
  <c r="H224" i="3"/>
  <c r="I224" i="3"/>
  <c r="H225" i="3"/>
  <c r="I225" i="3"/>
  <c r="H226" i="3"/>
  <c r="I226" i="3"/>
  <c r="H228" i="3"/>
  <c r="I228" i="3"/>
  <c r="H230" i="3"/>
  <c r="I230" i="3"/>
  <c r="H231" i="3"/>
  <c r="I231" i="3"/>
  <c r="H232" i="3"/>
  <c r="I232" i="3"/>
  <c r="H233" i="3"/>
  <c r="I233" i="3"/>
  <c r="H234" i="3"/>
  <c r="I234" i="3"/>
  <c r="H237" i="3"/>
  <c r="I237" i="3"/>
  <c r="H238" i="3"/>
  <c r="I238" i="3"/>
  <c r="H239" i="3"/>
  <c r="I239" i="3"/>
  <c r="H241" i="3"/>
  <c r="I241" i="3"/>
  <c r="H242" i="3"/>
  <c r="I242" i="3"/>
  <c r="H243" i="3"/>
  <c r="I243" i="3"/>
  <c r="H244" i="3"/>
  <c r="I244" i="3"/>
  <c r="H245" i="3"/>
  <c r="I245" i="3"/>
  <c r="H246" i="3"/>
  <c r="I246" i="3"/>
  <c r="H247" i="3"/>
  <c r="I247" i="3"/>
  <c r="H281" i="3"/>
  <c r="I281" i="3"/>
  <c r="H282" i="3"/>
  <c r="I282" i="3"/>
  <c r="H283" i="3"/>
  <c r="I283" i="3"/>
  <c r="H284" i="3"/>
  <c r="I284" i="3"/>
  <c r="H285" i="3"/>
  <c r="I285" i="3"/>
  <c r="H286" i="3"/>
  <c r="I286" i="3"/>
  <c r="H287" i="3"/>
  <c r="I287" i="3"/>
  <c r="H288" i="3"/>
  <c r="I288" i="3"/>
  <c r="H289" i="3"/>
  <c r="I289" i="3"/>
  <c r="H290" i="3"/>
  <c r="I290" i="3"/>
  <c r="H291" i="3"/>
  <c r="I291" i="3"/>
  <c r="H292" i="3"/>
  <c r="I292" i="3"/>
  <c r="H293" i="3"/>
  <c r="I293" i="3"/>
  <c r="H294" i="3"/>
  <c r="I294" i="3"/>
  <c r="H295" i="3"/>
  <c r="I295" i="3"/>
  <c r="H296" i="3"/>
  <c r="I296" i="3"/>
  <c r="H297" i="3"/>
  <c r="I297" i="3"/>
  <c r="H298" i="3"/>
  <c r="I298" i="3"/>
  <c r="H300" i="3"/>
  <c r="I300" i="3"/>
  <c r="H301" i="3"/>
  <c r="I301" i="3"/>
  <c r="H302" i="3"/>
  <c r="I302" i="3"/>
  <c r="H303" i="3"/>
  <c r="I303" i="3"/>
  <c r="H304" i="3"/>
  <c r="I304" i="3"/>
  <c r="H305" i="3"/>
  <c r="I305" i="3"/>
  <c r="H306" i="3"/>
  <c r="I306" i="3"/>
  <c r="H307" i="3"/>
  <c r="I307" i="3"/>
  <c r="H308" i="3"/>
  <c r="I308" i="3"/>
  <c r="H309" i="3"/>
  <c r="I309" i="3"/>
  <c r="H310" i="3"/>
  <c r="I310" i="3"/>
  <c r="H311" i="3"/>
  <c r="I311" i="3"/>
  <c r="H312" i="3"/>
  <c r="I312" i="3"/>
  <c r="H313" i="3"/>
  <c r="I313" i="3"/>
  <c r="H314" i="3"/>
  <c r="I314" i="3"/>
  <c r="H315" i="3"/>
  <c r="I315" i="3"/>
  <c r="H316" i="3"/>
  <c r="I316" i="3"/>
  <c r="H317" i="3"/>
  <c r="I317" i="3"/>
  <c r="H318" i="3"/>
  <c r="I318" i="3"/>
  <c r="H319" i="3"/>
  <c r="I319" i="3"/>
  <c r="H320" i="3"/>
  <c r="I320" i="3"/>
  <c r="H321" i="3"/>
  <c r="I321" i="3"/>
  <c r="H322" i="3"/>
  <c r="I322" i="3"/>
  <c r="H323" i="3"/>
  <c r="I323" i="3"/>
  <c r="H324" i="3"/>
  <c r="I324" i="3"/>
  <c r="H325" i="3"/>
  <c r="I325" i="3"/>
  <c r="H326" i="3"/>
  <c r="I326" i="3"/>
  <c r="H327" i="3"/>
  <c r="I327" i="3"/>
  <c r="H328" i="3"/>
  <c r="I328" i="3"/>
  <c r="H329" i="3"/>
  <c r="I329" i="3"/>
  <c r="H330" i="3"/>
  <c r="I330" i="3"/>
  <c r="H331" i="3"/>
  <c r="I331" i="3"/>
  <c r="H332" i="3"/>
  <c r="I332" i="3"/>
  <c r="H333" i="3"/>
  <c r="I333" i="3"/>
  <c r="H334" i="3"/>
  <c r="I334" i="3"/>
  <c r="H335" i="3"/>
  <c r="I335" i="3"/>
  <c r="H336" i="3"/>
  <c r="I336" i="3"/>
  <c r="H337" i="3"/>
  <c r="I337" i="3"/>
  <c r="H338" i="3"/>
  <c r="I338" i="3"/>
  <c r="H339" i="3"/>
  <c r="I339" i="3"/>
  <c r="H340" i="3"/>
  <c r="I340" i="3"/>
  <c r="H341" i="3"/>
  <c r="I341" i="3"/>
  <c r="H342" i="3"/>
  <c r="I342" i="3"/>
  <c r="H343" i="3"/>
  <c r="I343" i="3"/>
  <c r="H344" i="3"/>
  <c r="I344" i="3"/>
  <c r="H345" i="3"/>
  <c r="I345" i="3"/>
  <c r="H346" i="3"/>
  <c r="I346" i="3"/>
  <c r="H347" i="3"/>
  <c r="I347" i="3"/>
  <c r="H348" i="3"/>
  <c r="I348" i="3"/>
  <c r="H349" i="3"/>
  <c r="I349" i="3"/>
  <c r="H350" i="3"/>
  <c r="I350" i="3"/>
  <c r="H351" i="3"/>
  <c r="I351" i="3"/>
  <c r="H352" i="3"/>
  <c r="I352" i="3"/>
  <c r="H353" i="3"/>
  <c r="I353" i="3"/>
  <c r="H354" i="3"/>
  <c r="I354" i="3"/>
  <c r="H355" i="3"/>
  <c r="I355" i="3"/>
  <c r="H356" i="3"/>
  <c r="I356" i="3"/>
  <c r="H357" i="3"/>
  <c r="I357" i="3"/>
  <c r="H358" i="3"/>
  <c r="I358" i="3"/>
  <c r="H359" i="3"/>
  <c r="I359" i="3"/>
  <c r="H360" i="3"/>
  <c r="I360" i="3"/>
  <c r="H361" i="3"/>
  <c r="I361" i="3"/>
  <c r="H362" i="3"/>
  <c r="I362" i="3"/>
  <c r="H363" i="3"/>
  <c r="I363" i="3"/>
  <c r="H364" i="3"/>
  <c r="I364" i="3"/>
  <c r="H365" i="3"/>
  <c r="I365" i="3"/>
  <c r="H366" i="3"/>
  <c r="I366" i="3"/>
  <c r="H367" i="3"/>
  <c r="I367" i="3"/>
  <c r="H368" i="3"/>
  <c r="I368" i="3"/>
  <c r="H369" i="3"/>
  <c r="I369" i="3"/>
  <c r="H370" i="3"/>
  <c r="I370" i="3"/>
  <c r="H371" i="3"/>
  <c r="I371" i="3"/>
  <c r="H372" i="3"/>
  <c r="I372" i="3"/>
  <c r="H373" i="3"/>
  <c r="I373" i="3"/>
  <c r="H374" i="3"/>
  <c r="I374" i="3"/>
  <c r="H375" i="3"/>
  <c r="I375" i="3"/>
  <c r="H376" i="3"/>
  <c r="I376" i="3"/>
  <c r="H17" i="8" l="1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5" i="8"/>
  <c r="H16" i="8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17" i="1"/>
  <c r="H7" i="1" s="1"/>
  <c r="E38" i="6" s="1"/>
  <c r="E41" i="6"/>
  <c r="H21" i="3"/>
  <c r="H22" i="3"/>
  <c r="H23" i="3"/>
  <c r="H25" i="3"/>
  <c r="H26" i="3"/>
  <c r="H27" i="3"/>
  <c r="H271" i="3"/>
  <c r="H272" i="3"/>
  <c r="H273" i="3"/>
  <c r="H263" i="3"/>
  <c r="H274" i="3"/>
  <c r="H275" i="3"/>
  <c r="H276" i="3"/>
  <c r="H277" i="3"/>
  <c r="H278" i="3"/>
  <c r="H279" i="3"/>
  <c r="H264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6" i="3"/>
  <c r="H47" i="3"/>
  <c r="H266" i="3"/>
  <c r="H267" i="3"/>
  <c r="H48" i="3"/>
  <c r="H49" i="3"/>
  <c r="H50" i="3"/>
  <c r="H51" i="3"/>
  <c r="H52" i="3"/>
  <c r="H54" i="3"/>
  <c r="H55" i="3"/>
  <c r="H56" i="3"/>
  <c r="H57" i="3"/>
  <c r="H58" i="3"/>
  <c r="H59" i="3"/>
  <c r="H61" i="3"/>
  <c r="H62" i="3"/>
  <c r="H63" i="3"/>
  <c r="H64" i="3"/>
  <c r="H65" i="3"/>
  <c r="H66" i="3"/>
  <c r="H68" i="3"/>
  <c r="H69" i="3"/>
  <c r="H70" i="3"/>
  <c r="H71" i="3"/>
  <c r="H72" i="3"/>
  <c r="H73" i="3"/>
  <c r="H74" i="3"/>
  <c r="H75" i="3"/>
  <c r="H251" i="3"/>
  <c r="H252" i="3"/>
  <c r="H253" i="3"/>
  <c r="H254" i="3"/>
  <c r="H255" i="3"/>
  <c r="H256" i="3"/>
  <c r="H257" i="3"/>
  <c r="H258" i="3"/>
  <c r="H259" i="3"/>
  <c r="H260" i="3"/>
  <c r="H100" i="3"/>
  <c r="H163" i="3"/>
  <c r="H76" i="3"/>
  <c r="H109" i="3"/>
  <c r="H110" i="3"/>
  <c r="H111" i="3"/>
  <c r="H114" i="3"/>
  <c r="H77" i="3"/>
  <c r="H123" i="3"/>
  <c r="H78" i="3"/>
  <c r="H80" i="3"/>
  <c r="H81" i="3"/>
  <c r="H82" i="3"/>
  <c r="H83" i="3"/>
  <c r="H84" i="3"/>
  <c r="H85" i="3"/>
  <c r="H268" i="3"/>
  <c r="H87" i="3"/>
  <c r="H88" i="3"/>
  <c r="H89" i="3"/>
  <c r="H90" i="3"/>
  <c r="H149" i="3"/>
  <c r="H91" i="3"/>
  <c r="H92" i="3"/>
  <c r="H93" i="3"/>
  <c r="H94" i="3"/>
  <c r="H95" i="3"/>
  <c r="H96" i="3"/>
  <c r="H97" i="3"/>
  <c r="H98" i="3"/>
  <c r="H99" i="3"/>
  <c r="H101" i="3"/>
  <c r="H103" i="3"/>
  <c r="H104" i="3"/>
  <c r="H105" i="3"/>
  <c r="H165" i="3"/>
  <c r="H166" i="3"/>
  <c r="H167" i="3"/>
  <c r="H112" i="3"/>
  <c r="H113" i="3"/>
  <c r="H116" i="3"/>
  <c r="H117" i="3"/>
  <c r="H118" i="3"/>
  <c r="H120" i="3"/>
  <c r="H121" i="3"/>
  <c r="H122" i="3"/>
  <c r="H124" i="3"/>
  <c r="H125" i="3"/>
  <c r="H127" i="3"/>
  <c r="H128" i="3"/>
  <c r="H129" i="3"/>
  <c r="H130" i="3"/>
  <c r="H131" i="3"/>
  <c r="H132" i="3"/>
  <c r="H133" i="3"/>
  <c r="H134" i="3"/>
  <c r="H79" i="3"/>
  <c r="H135" i="3"/>
  <c r="H137" i="3"/>
  <c r="H138" i="3"/>
  <c r="H140" i="3"/>
  <c r="H141" i="3"/>
  <c r="H142" i="3"/>
  <c r="H143" i="3"/>
  <c r="H144" i="3"/>
  <c r="H145" i="3"/>
  <c r="H146" i="3"/>
  <c r="H147" i="3"/>
  <c r="H148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4" i="3"/>
  <c r="H169" i="3"/>
  <c r="H18" i="3"/>
  <c r="I21" i="3"/>
  <c r="I22" i="3"/>
  <c r="I23" i="3"/>
  <c r="I25" i="3"/>
  <c r="I26" i="3"/>
  <c r="I27" i="3"/>
  <c r="I271" i="3"/>
  <c r="I272" i="3"/>
  <c r="I273" i="3"/>
  <c r="I263" i="3"/>
  <c r="I274" i="3"/>
  <c r="I275" i="3"/>
  <c r="I276" i="3"/>
  <c r="I277" i="3"/>
  <c r="I278" i="3"/>
  <c r="I279" i="3"/>
  <c r="I264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6" i="3"/>
  <c r="I47" i="3"/>
  <c r="I266" i="3"/>
  <c r="I267" i="3"/>
  <c r="I48" i="3"/>
  <c r="I49" i="3"/>
  <c r="I50" i="3"/>
  <c r="I51" i="3"/>
  <c r="I52" i="3"/>
  <c r="I54" i="3"/>
  <c r="I55" i="3"/>
  <c r="I56" i="3"/>
  <c r="I57" i="3"/>
  <c r="I58" i="3"/>
  <c r="I59" i="3"/>
  <c r="I61" i="3"/>
  <c r="I62" i="3"/>
  <c r="I63" i="3"/>
  <c r="I64" i="3"/>
  <c r="I65" i="3"/>
  <c r="I66" i="3"/>
  <c r="I68" i="3"/>
  <c r="I69" i="3"/>
  <c r="I70" i="3"/>
  <c r="I71" i="3"/>
  <c r="I72" i="3"/>
  <c r="I73" i="3"/>
  <c r="I74" i="3"/>
  <c r="I75" i="3"/>
  <c r="I251" i="3"/>
  <c r="I252" i="3"/>
  <c r="I253" i="3"/>
  <c r="I254" i="3"/>
  <c r="I255" i="3"/>
  <c r="I256" i="3"/>
  <c r="I257" i="3"/>
  <c r="I258" i="3"/>
  <c r="I259" i="3"/>
  <c r="I260" i="3"/>
  <c r="I100" i="3"/>
  <c r="I163" i="3"/>
  <c r="I76" i="3"/>
  <c r="I109" i="3"/>
  <c r="I110" i="3"/>
  <c r="I111" i="3"/>
  <c r="I114" i="3"/>
  <c r="I77" i="3"/>
  <c r="I123" i="3"/>
  <c r="I78" i="3"/>
  <c r="I80" i="3"/>
  <c r="I81" i="3"/>
  <c r="I82" i="3"/>
  <c r="I83" i="3"/>
  <c r="I84" i="3"/>
  <c r="I85" i="3"/>
  <c r="I268" i="3"/>
  <c r="I87" i="3"/>
  <c r="I88" i="3"/>
  <c r="I89" i="3"/>
  <c r="I90" i="3"/>
  <c r="I149" i="3"/>
  <c r="I91" i="3"/>
  <c r="I92" i="3"/>
  <c r="I93" i="3"/>
  <c r="I94" i="3"/>
  <c r="I95" i="3"/>
  <c r="I96" i="3"/>
  <c r="I97" i="3"/>
  <c r="I98" i="3"/>
  <c r="I99" i="3"/>
  <c r="I101" i="3"/>
  <c r="I103" i="3"/>
  <c r="I104" i="3"/>
  <c r="I105" i="3"/>
  <c r="I165" i="3"/>
  <c r="I166" i="3"/>
  <c r="I167" i="3"/>
  <c r="I112" i="3"/>
  <c r="I113" i="3"/>
  <c r="I116" i="3"/>
  <c r="I117" i="3"/>
  <c r="I118" i="3"/>
  <c r="I120" i="3"/>
  <c r="I121" i="3"/>
  <c r="I122" i="3"/>
  <c r="I124" i="3"/>
  <c r="I125" i="3"/>
  <c r="I127" i="3"/>
  <c r="I128" i="3"/>
  <c r="I129" i="3"/>
  <c r="I130" i="3"/>
  <c r="I131" i="3"/>
  <c r="I132" i="3"/>
  <c r="I133" i="3"/>
  <c r="I134" i="3"/>
  <c r="I79" i="3"/>
  <c r="I135" i="3"/>
  <c r="I137" i="3"/>
  <c r="I138" i="3"/>
  <c r="I140" i="3"/>
  <c r="I141" i="3"/>
  <c r="I142" i="3"/>
  <c r="I143" i="3"/>
  <c r="I144" i="3"/>
  <c r="I145" i="3"/>
  <c r="I146" i="3"/>
  <c r="I147" i="3"/>
  <c r="I148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4" i="3"/>
  <c r="I169" i="3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H8" i="1"/>
  <c r="H9" i="1" s="1"/>
  <c r="D9" i="1" s="1"/>
  <c r="H9" i="3"/>
  <c r="I18" i="3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17" i="1"/>
  <c r="H8" i="8" l="1"/>
  <c r="E44" i="6" s="1"/>
  <c r="H7" i="3" l="1"/>
  <c r="H8" i="3" s="1"/>
  <c r="H10" i="3" s="1"/>
  <c r="D10" i="3" s="1"/>
  <c r="A21" i="1"/>
  <c r="A73" i="1"/>
  <c r="A54" i="1"/>
  <c r="A199" i="1"/>
  <c r="A47" i="1"/>
  <c r="A198" i="1"/>
  <c r="A141" i="1"/>
  <c r="A59" i="1"/>
  <c r="A72" i="1"/>
  <c r="A56" i="1"/>
  <c r="A165" i="1"/>
  <c r="A40" i="1"/>
  <c r="A173" i="1"/>
  <c r="A19" i="1"/>
  <c r="A196" i="1"/>
  <c r="A131" i="1"/>
  <c r="A25" i="1"/>
  <c r="A105" i="1"/>
  <c r="A38" i="1"/>
  <c r="A136" i="1"/>
  <c r="A116" i="1"/>
  <c r="A166" i="1"/>
  <c r="A182" i="1"/>
  <c r="A111" i="1"/>
  <c r="A135" i="1"/>
  <c r="A43" i="1"/>
  <c r="A49" i="1"/>
  <c r="A35" i="1"/>
  <c r="A34" i="1"/>
  <c r="A18" i="1"/>
  <c r="A151" i="1"/>
  <c r="A120" i="1"/>
  <c r="A109" i="1"/>
  <c r="A160" i="1"/>
  <c r="A140" i="1"/>
  <c r="A70" i="1"/>
  <c r="A86" i="1"/>
  <c r="A110" i="1"/>
  <c r="A168" i="1"/>
  <c r="A62" i="1"/>
  <c r="A93" i="1"/>
  <c r="A76" i="1"/>
  <c r="A176" i="1"/>
  <c r="A177" i="1"/>
  <c r="A185" i="1"/>
  <c r="A44" i="1"/>
  <c r="A180" i="1"/>
  <c r="A45" i="1"/>
  <c r="A156" i="1"/>
  <c r="A134" i="1"/>
  <c r="A125" i="1"/>
  <c r="A192" i="1"/>
  <c r="A143" i="1"/>
  <c r="A104" i="1"/>
  <c r="A108" i="1"/>
  <c r="A188" i="1"/>
  <c r="A195" i="1"/>
  <c r="A164" i="1"/>
  <c r="A124" i="1"/>
  <c r="A103" i="1"/>
  <c r="A71" i="1"/>
  <c r="A159" i="1"/>
  <c r="A163" i="1"/>
  <c r="A30" i="1"/>
  <c r="A171" i="1"/>
  <c r="A67" i="1"/>
  <c r="A64" i="1"/>
  <c r="A20" i="1"/>
  <c r="A69" i="1"/>
  <c r="A46" i="1"/>
  <c r="A128" i="1"/>
  <c r="A52" i="1"/>
  <c r="A94" i="1"/>
  <c r="A27" i="1"/>
  <c r="A92" i="1"/>
  <c r="A87" i="1"/>
  <c r="A191" i="1"/>
  <c r="A63" i="1"/>
  <c r="A96" i="1"/>
  <c r="A114" i="1"/>
  <c r="A127" i="1"/>
  <c r="A78" i="1"/>
  <c r="A150" i="1"/>
  <c r="A97" i="1"/>
  <c r="A157" i="1"/>
  <c r="A68" i="1"/>
  <c r="A161" i="1"/>
  <c r="A122" i="1"/>
  <c r="A37" i="1"/>
  <c r="A148" i="1"/>
  <c r="A75" i="1"/>
  <c r="A158" i="1"/>
  <c r="A102" i="1"/>
  <c r="A130" i="1"/>
  <c r="A183" i="1"/>
  <c r="A89" i="1"/>
  <c r="A133" i="1"/>
  <c r="A121" i="1"/>
  <c r="A91" i="1"/>
  <c r="A57" i="1"/>
  <c r="A41" i="1"/>
  <c r="A147" i="1"/>
  <c r="A24" i="1"/>
  <c r="A189" i="1"/>
  <c r="A51" i="1"/>
  <c r="A193" i="1"/>
  <c r="A179" i="1"/>
  <c r="A115" i="1"/>
  <c r="A139" i="1"/>
  <c r="A132" i="1"/>
  <c r="A174" i="1"/>
  <c r="A184" i="1"/>
  <c r="A137" i="1"/>
  <c r="A145" i="1"/>
  <c r="A154" i="1"/>
  <c r="A117" i="1"/>
  <c r="A119" i="1"/>
  <c r="A55" i="1"/>
  <c r="A32" i="1"/>
  <c r="A65" i="1"/>
  <c r="A126" i="1"/>
  <c r="A36" i="1"/>
  <c r="A58" i="1"/>
  <c r="A175" i="1"/>
  <c r="A178" i="1"/>
  <c r="A60" i="1"/>
  <c r="A79" i="1"/>
  <c r="A172" i="1"/>
  <c r="A82" i="1"/>
  <c r="A106" i="1"/>
  <c r="A74" i="1"/>
  <c r="A190" i="1"/>
  <c r="A48" i="1"/>
  <c r="A170" i="1"/>
  <c r="A50" i="1"/>
  <c r="A42" i="1"/>
  <c r="A90" i="1"/>
  <c r="A31" i="1"/>
  <c r="A17" i="1"/>
  <c r="A149" i="1"/>
  <c r="A167" i="1"/>
  <c r="A181" i="1"/>
  <c r="A22" i="1"/>
  <c r="A146" i="1"/>
  <c r="A33" i="1"/>
  <c r="A98" i="1"/>
  <c r="A84" i="1"/>
  <c r="A200" i="1"/>
  <c r="A112" i="1"/>
  <c r="A186" i="1"/>
  <c r="A95" i="1"/>
  <c r="A162" i="1"/>
  <c r="A26" i="1"/>
  <c r="A77" i="1"/>
  <c r="A187" i="1"/>
  <c r="A28" i="1"/>
  <c r="A39" i="1"/>
  <c r="A123" i="1"/>
  <c r="A107" i="1"/>
  <c r="A45" i="8"/>
  <c r="A113" i="1"/>
  <c r="A101" i="1"/>
  <c r="A197" i="1"/>
  <c r="A23" i="1"/>
  <c r="A99" i="1"/>
  <c r="A83" i="1"/>
  <c r="A85" i="1"/>
  <c r="A66" i="1"/>
  <c r="A142" i="1"/>
  <c r="A100" i="1"/>
  <c r="A153" i="1"/>
  <c r="A118" i="1"/>
  <c r="A152" i="1"/>
  <c r="A138" i="1"/>
  <c r="A169" i="1"/>
  <c r="A29" i="1"/>
  <c r="A53" i="1"/>
  <c r="A81" i="1"/>
  <c r="A144" i="1"/>
  <c r="A194" i="1"/>
  <c r="A80" i="1"/>
  <c r="A129" i="1"/>
  <c r="A155" i="1"/>
  <c r="A88" i="1"/>
  <c r="A61" i="1"/>
  <c r="E39" i="6" l="1"/>
  <c r="E40" i="6" s="1"/>
  <c r="E45" i="6" s="1"/>
  <c r="E42" i="6" l="1"/>
  <c r="A42" i="6" s="1"/>
</calcChain>
</file>

<file path=xl/sharedStrings.xml><?xml version="1.0" encoding="utf-8"?>
<sst xmlns="http://schemas.openxmlformats.org/spreadsheetml/2006/main" count="1843" uniqueCount="1047">
  <si>
    <t>Comune</t>
  </si>
  <si>
    <t>Abtei</t>
  </si>
  <si>
    <t>Aldino</t>
  </si>
  <si>
    <t>cantiere raggiungibile da viabilitá principale</t>
  </si>
  <si>
    <t>Ahrntal</t>
  </si>
  <si>
    <t>Andriano</t>
  </si>
  <si>
    <r>
      <t xml:space="preserve">cantiere raggiungibile da viabilitá </t>
    </r>
    <r>
      <rPr>
        <sz val="11"/>
        <rFont val="Calibri"/>
        <family val="2"/>
      </rPr>
      <t>secondaria</t>
    </r>
  </si>
  <si>
    <t>Aldein</t>
  </si>
  <si>
    <t>Anterivo</t>
  </si>
  <si>
    <t>in zona disagiata (altitudine, difficoltá di accesso)</t>
  </si>
  <si>
    <t>Algund</t>
  </si>
  <si>
    <t>in centro abitato</t>
  </si>
  <si>
    <t>Altrei</t>
  </si>
  <si>
    <t>Avelengo</t>
  </si>
  <si>
    <t>fuori centro abitato</t>
  </si>
  <si>
    <t>Andrian</t>
  </si>
  <si>
    <t>Badia</t>
  </si>
  <si>
    <t>Auer</t>
  </si>
  <si>
    <t>Barbiano</t>
  </si>
  <si>
    <t>Barbian</t>
  </si>
  <si>
    <t>Bolzano</t>
  </si>
  <si>
    <t>Bozen</t>
  </si>
  <si>
    <t>Braies</t>
  </si>
  <si>
    <t>erreichbar über Hauptstraßen</t>
  </si>
  <si>
    <t>Branzoll</t>
  </si>
  <si>
    <t>Brennero</t>
  </si>
  <si>
    <t>erreichbar über Nebenstraßen</t>
  </si>
  <si>
    <t>Brenner</t>
  </si>
  <si>
    <t>Bressanone</t>
  </si>
  <si>
    <t>im Notstandsgebiet (Höhe, Schwierigkeiten beim Zugang)</t>
  </si>
  <si>
    <t>Brixen</t>
  </si>
  <si>
    <t>Bronzolo</t>
  </si>
  <si>
    <t>innerhalb der Ortschaft</t>
  </si>
  <si>
    <t>Bruneck</t>
  </si>
  <si>
    <t>Brunico</t>
  </si>
  <si>
    <t>außerhalb der Ortschaft</t>
  </si>
  <si>
    <t>Burgstall</t>
  </si>
  <si>
    <t>Caines</t>
  </si>
  <si>
    <t>Deutschnofen</t>
  </si>
  <si>
    <t>Campo di Trens</t>
  </si>
  <si>
    <t>Campo Tures</t>
  </si>
  <si>
    <t>Enneberg</t>
  </si>
  <si>
    <t>Castelbello-Ciardes</t>
  </si>
  <si>
    <t>Castelrotto</t>
  </si>
  <si>
    <t>Feldthurns</t>
  </si>
  <si>
    <t>Cermes</t>
  </si>
  <si>
    <t>Franzensfeste</t>
  </si>
  <si>
    <t>Chienes</t>
  </si>
  <si>
    <t>Freienfeld</t>
  </si>
  <si>
    <t>Chiusa</t>
  </si>
  <si>
    <t>Gais</t>
  </si>
  <si>
    <t>Cornedo all'Isarco</t>
  </si>
  <si>
    <t>Gargazon</t>
  </si>
  <si>
    <t>Glurns</t>
  </si>
  <si>
    <t>Corvara in Badia</t>
  </si>
  <si>
    <t>Gsies</t>
  </si>
  <si>
    <t>Hafling</t>
  </si>
  <si>
    <t>Dobbiaco</t>
  </si>
  <si>
    <t>Innichen</t>
  </si>
  <si>
    <t>Egna</t>
  </si>
  <si>
    <t>Jenesien</t>
  </si>
  <si>
    <t>Falzes</t>
  </si>
  <si>
    <t>Fiè allo Sciliar</t>
  </si>
  <si>
    <t>Karneid</t>
  </si>
  <si>
    <t>Fortezza</t>
  </si>
  <si>
    <t>Kastelbell-Tschars</t>
  </si>
  <si>
    <t>Funes</t>
  </si>
  <si>
    <t>Kastelruth</t>
  </si>
  <si>
    <t>Kiens</t>
  </si>
  <si>
    <t>Gargazzone</t>
  </si>
  <si>
    <t>Klausen</t>
  </si>
  <si>
    <t>Glorenza</t>
  </si>
  <si>
    <t>Kuens</t>
  </si>
  <si>
    <t>La Valle</t>
  </si>
  <si>
    <t>Laces</t>
  </si>
  <si>
    <t>Lagundo</t>
  </si>
  <si>
    <t>Laas</t>
  </si>
  <si>
    <t>Laion</t>
  </si>
  <si>
    <t>Lajen</t>
  </si>
  <si>
    <t>Laives</t>
  </si>
  <si>
    <t>Lana</t>
  </si>
  <si>
    <t>Latsch</t>
  </si>
  <si>
    <t>Lasa</t>
  </si>
  <si>
    <t>Laurein</t>
  </si>
  <si>
    <t>Lauregno</t>
  </si>
  <si>
    <t>Leifers</t>
  </si>
  <si>
    <t>Luson</t>
  </si>
  <si>
    <t>Lüsen</t>
  </si>
  <si>
    <t>Malles Venosta</t>
  </si>
  <si>
    <t>Marebbe</t>
  </si>
  <si>
    <t>Marling</t>
  </si>
  <si>
    <t>Marlengo</t>
  </si>
  <si>
    <t>Martell</t>
  </si>
  <si>
    <t>Martello</t>
  </si>
  <si>
    <t>Meran</t>
  </si>
  <si>
    <t>Meltina</t>
  </si>
  <si>
    <t>Mölten</t>
  </si>
  <si>
    <t>Merano</t>
  </si>
  <si>
    <t>Montan</t>
  </si>
  <si>
    <t>Monguelfo-Tesido</t>
  </si>
  <si>
    <t>Moos in Passeier</t>
  </si>
  <si>
    <t>Montagna</t>
  </si>
  <si>
    <t>Mühlbach</t>
  </si>
  <si>
    <t>Moso in Passiria</t>
  </si>
  <si>
    <t>Mühlwald</t>
  </si>
  <si>
    <t>Nalles</t>
  </si>
  <si>
    <t>Nals</t>
  </si>
  <si>
    <t>Naturno</t>
  </si>
  <si>
    <t>Naturns</t>
  </si>
  <si>
    <t>Naz-Sciaves</t>
  </si>
  <si>
    <t>Natz-Schabs</t>
  </si>
  <si>
    <t>Nova Levante</t>
  </si>
  <si>
    <t>Neumarkt</t>
  </si>
  <si>
    <t>Nova Ponente</t>
  </si>
  <si>
    <t>Niederdorf</t>
  </si>
  <si>
    <t>Ora</t>
  </si>
  <si>
    <t>Olang</t>
  </si>
  <si>
    <t>Ortisei</t>
  </si>
  <si>
    <t>Partschins</t>
  </si>
  <si>
    <t>Parcines</t>
  </si>
  <si>
    <t>Percha</t>
  </si>
  <si>
    <t>Perca</t>
  </si>
  <si>
    <t>Pfalzen</t>
  </si>
  <si>
    <t>Plaus</t>
  </si>
  <si>
    <t>Pfatten</t>
  </si>
  <si>
    <t>Ponte Gardena</t>
  </si>
  <si>
    <t>Pfitsch</t>
  </si>
  <si>
    <t>Postal</t>
  </si>
  <si>
    <t>Prato allo Stelvio</t>
  </si>
  <si>
    <t>Prad am Stilfserjoch</t>
  </si>
  <si>
    <t>Predoi</t>
  </si>
  <si>
    <t>Prags</t>
  </si>
  <si>
    <t>Proves</t>
  </si>
  <si>
    <t>Prettau</t>
  </si>
  <si>
    <t>Racines</t>
  </si>
  <si>
    <t>Proveis</t>
  </si>
  <si>
    <t>Rasen-Antholz</t>
  </si>
  <si>
    <t>Renon</t>
  </si>
  <si>
    <t>Ratschings</t>
  </si>
  <si>
    <t>Rifiano</t>
  </si>
  <si>
    <t>Riffian</t>
  </si>
  <si>
    <t>Rio di Pusteria</t>
  </si>
  <si>
    <t>Ritten</t>
  </si>
  <si>
    <t>Rodengo</t>
  </si>
  <si>
    <t>Rodeneck</t>
  </si>
  <si>
    <t>Salorno</t>
  </si>
  <si>
    <t>Salurn</t>
  </si>
  <si>
    <t>San Candido</t>
  </si>
  <si>
    <t>Sand in Taufers</t>
  </si>
  <si>
    <t>Sarntal</t>
  </si>
  <si>
    <t>Schenna</t>
  </si>
  <si>
    <t>Schlanders</t>
  </si>
  <si>
    <t>Schluderns</t>
  </si>
  <si>
    <t>Schnals</t>
  </si>
  <si>
    <t>Sexten</t>
  </si>
  <si>
    <t>St. Christina in Gröden</t>
  </si>
  <si>
    <t>Sarentino</t>
  </si>
  <si>
    <t>St. Leonhard in Passeier</t>
  </si>
  <si>
    <t>Scena</t>
  </si>
  <si>
    <t>St. Lorenzen</t>
  </si>
  <si>
    <t>Selva dei Molini</t>
  </si>
  <si>
    <t>St. Martin in Passeier</t>
  </si>
  <si>
    <t>St. Martin in Thurn</t>
  </si>
  <si>
    <t>Senales</t>
  </si>
  <si>
    <t>St. Pankraz</t>
  </si>
  <si>
    <t>St. Ulrich in Gröden</t>
  </si>
  <si>
    <t>Sesto</t>
  </si>
  <si>
    <t>Sterzing</t>
  </si>
  <si>
    <t>Silandro</t>
  </si>
  <si>
    <t>Stilfs</t>
  </si>
  <si>
    <t>Sluderno</t>
  </si>
  <si>
    <t>Taufers im Münstertal</t>
  </si>
  <si>
    <t>Stelvio</t>
  </si>
  <si>
    <t>Terenten</t>
  </si>
  <si>
    <t>Terento</t>
  </si>
  <si>
    <t>Terlan</t>
  </si>
  <si>
    <t>Terlano</t>
  </si>
  <si>
    <t>Tiers</t>
  </si>
  <si>
    <t>Tisens</t>
  </si>
  <si>
    <t>Tesimo</t>
  </si>
  <si>
    <t>Toblach</t>
  </si>
  <si>
    <t>Tires</t>
  </si>
  <si>
    <t>Tirolo</t>
  </si>
  <si>
    <t>Truden im Naturpark</t>
  </si>
  <si>
    <t>Tscherms</t>
  </si>
  <si>
    <t>Tubre</t>
  </si>
  <si>
    <t>Ulten</t>
  </si>
  <si>
    <t>Ultimo</t>
  </si>
  <si>
    <t>Vadena</t>
  </si>
  <si>
    <t>Vahrn</t>
  </si>
  <si>
    <t>Val di Vizze</t>
  </si>
  <si>
    <t>Villanders</t>
  </si>
  <si>
    <t>Valdaora</t>
  </si>
  <si>
    <t>Valle Aurina</t>
  </si>
  <si>
    <t>Vintl</t>
  </si>
  <si>
    <t>Valle di Casies</t>
  </si>
  <si>
    <t>Völs am Schlern</t>
  </si>
  <si>
    <t>Vandoies</t>
  </si>
  <si>
    <t>Vöran</t>
  </si>
  <si>
    <t>Varna</t>
  </si>
  <si>
    <t>Waidbruck</t>
  </si>
  <si>
    <t>Velturno</t>
  </si>
  <si>
    <t>Welsberg-Taisten</t>
  </si>
  <si>
    <t>Verano</t>
  </si>
  <si>
    <t>Welschnofen</t>
  </si>
  <si>
    <t>Villa Bassa</t>
  </si>
  <si>
    <t>Wengen</t>
  </si>
  <si>
    <t>Villandro</t>
  </si>
  <si>
    <t>Vipiteno</t>
  </si>
  <si>
    <t>Gemeinde</t>
  </si>
  <si>
    <t>Eppan a.d.W.</t>
  </si>
  <si>
    <t>Appiano</t>
  </si>
  <si>
    <t>Kaltern</t>
  </si>
  <si>
    <t>Caldaro</t>
  </si>
  <si>
    <t>Kurtatsch a.d.W.</t>
  </si>
  <si>
    <t>Cortaccia s.S.d.V.</t>
  </si>
  <si>
    <t>Kurtinig a.d.W.</t>
  </si>
  <si>
    <t>Cortina s.S.d.V.</t>
  </si>
  <si>
    <t>Corvara</t>
  </si>
  <si>
    <t>Graun</t>
  </si>
  <si>
    <t>Curon</t>
  </si>
  <si>
    <t>Villnöss</t>
  </si>
  <si>
    <t>Margreid a.d.W.</t>
  </si>
  <si>
    <t>Magrè s.S.d.V.</t>
  </si>
  <si>
    <t>Mals im Vinschgau</t>
  </si>
  <si>
    <t>Rasun-Anterselva</t>
  </si>
  <si>
    <t>S. Cristina Val Gardena</t>
  </si>
  <si>
    <t>S. Leonardo in Passiria</t>
  </si>
  <si>
    <t>S. Lorenzo di Sebato</t>
  </si>
  <si>
    <t>S. Martino in Badia</t>
  </si>
  <si>
    <t>S. Martino in Passiria</t>
  </si>
  <si>
    <t>S. Pancrazio</t>
  </si>
  <si>
    <t>San Genesio</t>
  </si>
  <si>
    <t>Wolkenstein in G.</t>
  </si>
  <si>
    <t>Selva di Val Gardena</t>
  </si>
  <si>
    <t>U. l. Frau - St. Felix</t>
  </si>
  <si>
    <t>Senale - San Felice</t>
  </si>
  <si>
    <t>Tramin a. d. W.</t>
  </si>
  <si>
    <t>Termeno s.S.d.V.</t>
  </si>
  <si>
    <t>Tirol</t>
  </si>
  <si>
    <t>Trodena nel parco naturale</t>
  </si>
  <si>
    <t>ALLEGATO C1 - a misura LISTA DELLE CATEGORIE DI LAVORAZIONE E FORNITURE OFFERTA CON PREZZI UNITARI
ANLAGE C1 - auf Aufmaß VERZEICHNIS DER ARBEITEN UND LIEFERUNGEN ANGEBOT MIT EINHEITSPREISEN</t>
  </si>
  <si>
    <t>Denominazione</t>
  </si>
  <si>
    <t>*</t>
  </si>
  <si>
    <t xml:space="preserve"> *</t>
  </si>
  <si>
    <t>Lavori a misura</t>
  </si>
  <si>
    <t>No.</t>
  </si>
  <si>
    <t>Pos.n.</t>
  </si>
  <si>
    <t>Unità di misura</t>
  </si>
  <si>
    <t>Quantità</t>
  </si>
  <si>
    <t>Prezzo unitario</t>
  </si>
  <si>
    <t>Prezzo totale (quantità per prezzo unitario)</t>
  </si>
  <si>
    <t>A misura</t>
  </si>
  <si>
    <t>Categorie SOA</t>
  </si>
  <si>
    <t>Riepilogo</t>
  </si>
  <si>
    <t>Importo a base d'asta senza oneri di sicurezza:</t>
  </si>
  <si>
    <t>Importo totale offerto per lavori a misura SENZA oneri di sicurezza:</t>
  </si>
  <si>
    <t>ALLEGATO C1 - LISTA DELLE CATEGORIE DI LAVORAZIONE E FORNITURE OFFERTA CON PREZZI UNITARI
LISTA DELLE CATEGORIE DI LAVORAZIONE E FORNITURE
OFFERTA CON PREZZI UNITARI</t>
  </si>
  <si>
    <t>ALLEGATO C1 - a corpo LISTA DELLE CATEGORIE DI LAVORAZIONE E FORNITURE OFFERTA CON PREZZI UNITARI
LISTA DELLE CATEGORIE DI LAVORAZIONE E FORNITURE
OFFERTA CON PREZZI UNITARI</t>
  </si>
  <si>
    <t>ALLEGATO C1 - Oneri sicurezza LISTA DELLE CATEGORIE DI LAVORAZIONE E FORNITURE OFFERTA CON PREZZI UNITARI
ANLAGE C1 - auf Aufmaß VERZEICHNIS DER ARBEITEN UND LIEFERUNGEN ANGEBOT MIT EINHEITSPREISEN</t>
  </si>
  <si>
    <t>01.01</t>
  </si>
  <si>
    <t>Mercedi orarie della mano d'opera § Stundenlöhne</t>
  </si>
  <si>
    <t>01.01.a</t>
  </si>
  <si>
    <t>Mercedi orarie della mano d'opera-specifiche § Stundenlöhne-Details</t>
  </si>
  <si>
    <t>01.01.01.02</t>
  </si>
  <si>
    <t>01.01.01.03</t>
  </si>
  <si>
    <t>01.01.01.04</t>
  </si>
  <si>
    <t>Operaio com. § Arbeiter</t>
  </si>
  <si>
    <t>01.03</t>
  </si>
  <si>
    <t>Trasporti § Transporte</t>
  </si>
  <si>
    <t>01.03.03.01*</t>
  </si>
  <si>
    <t>01.05.02.03.d*</t>
  </si>
  <si>
    <t>Fornitura e posa di Calcestruzzo a prestazione (UNI 11104) § Beton mit garantierten Eigenschaften (UNI 11104)</t>
  </si>
  <si>
    <t>01.05.02.03.e*</t>
  </si>
  <si>
    <t>02.01</t>
  </si>
  <si>
    <t>Demolizioni § Abbrucharbeiten</t>
  </si>
  <si>
    <t>02.01.01.01.d</t>
  </si>
  <si>
    <t>Demolizione compl. fabbr.: struttura portante in c.a. § Totalabbruch Gebäude: Tragende Struktur aus Stahlbeton</t>
  </si>
  <si>
    <t>02.01.03.01.j</t>
  </si>
  <si>
    <t>Rimozione: massetto in calcestruzzo § Abtragen: Betonestrich</t>
  </si>
  <si>
    <t>02.01.03.08.z.1*</t>
  </si>
  <si>
    <t>02.01.04.01.g</t>
  </si>
  <si>
    <t>Diritti di discarica per materiali da scavo cat.1/B § Deponiegebühren für Boden: Klasse 1/B</t>
  </si>
  <si>
    <t>02.01.04.02.k</t>
  </si>
  <si>
    <t>Diritti di discarica per macerie edili cat.2/A § Deponiegebühren für Bauschutt Kl.2/A</t>
  </si>
  <si>
    <t>02.01.04.02.t</t>
  </si>
  <si>
    <t>Diritti di discarica per macerie edili cat.4/C § Deponiegebühren für Bauschutt. Kl. 4/C</t>
  </si>
  <si>
    <t>02.01.04.03.c</t>
  </si>
  <si>
    <t>Diritti di discarica per materiali sintetici e lignei cat.5/SP § Deponiegebühren für Kunststoff, Verpack., Holz. Kl.5/SP</t>
  </si>
  <si>
    <t>02.01.04.05.a</t>
  </si>
  <si>
    <t>Diritti di discarica per materiale metallico, cat.8 § Deponiegebühren für Metallbauteile, Kl.8</t>
  </si>
  <si>
    <t>02.02.03.01.b</t>
  </si>
  <si>
    <t>Scavo generale: con mezzo mecc. con trasp. entro cantiere § Boden Baugrube lösen: maschinell, Lagerung auf Baugelände</t>
  </si>
  <si>
    <t>02.02.04.01.a</t>
  </si>
  <si>
    <t>Scavo fondazione: a mano § Boden Fundamente ausheben: händisch</t>
  </si>
  <si>
    <t>02.04</t>
  </si>
  <si>
    <t>Opere in cong. cement. armato e non armato,casseforme e prefabbricati § Beton, Stahlbeton, Schalungen und Fertigteile</t>
  </si>
  <si>
    <t>02.04.71.02.a</t>
  </si>
  <si>
    <t>Casseratura laterale per fondazioni continue S1 § Seitliche Abschalung für Streifenfundamente S1</t>
  </si>
  <si>
    <t>02.04.73.03.a</t>
  </si>
  <si>
    <t>Casseratura di solette per scale, pianerottoli, gradini S2 § Schalung für Treppenplatten, inbegriffen die Stufen S2</t>
  </si>
  <si>
    <t>02.04.74.01.b</t>
  </si>
  <si>
    <t>Casseratura di travi rettilinee S3 § Schalung für geradlinige Träger S3</t>
  </si>
  <si>
    <t>02.04.75.01.b</t>
  </si>
  <si>
    <t>Casseratura di pilastri a sezione poligonale S3 § Schalung für Stützen mit Polygonalquerschnitt S3</t>
  </si>
  <si>
    <t>02.04.77.01.a</t>
  </si>
  <si>
    <t>Sovrap. per opere di sostegno muri, pareti, solette, mensole, scale § Stützmaßnahmen für Mauern, Wände, Platten, Kragplatt</t>
  </si>
  <si>
    <t>02.04.80.01.b</t>
  </si>
  <si>
    <t>Cong. cementizio per sottof., spian. e riemp C12/15 § Liefern und Einbauen von Unterbeton, Ausgleichsb. und Füllbe C 12/15</t>
  </si>
  <si>
    <t>02.04.80.05.d</t>
  </si>
  <si>
    <t>Conglomerato cementizio per manufatti di qualunque ubicaz, C 25/30 § Beton für Bauwerke jedwelcher Lage, C 25/30</t>
  </si>
  <si>
    <t>02.04.80.05.h</t>
  </si>
  <si>
    <t>Conglomerato cementizio per manufatti di qualunque ubicaz, C 30/37 § Beton für Bauwerke jedwelcher Lage, C 30/37</t>
  </si>
  <si>
    <t>02.04.85.01.b</t>
  </si>
  <si>
    <t>classe di esposizione XC XC4 con penetrazione acqua 15 mm § Expositionsklasse XC XC4 mit Wassereindringtiefe 15 mm</t>
  </si>
  <si>
    <t>02.04.85.03.a</t>
  </si>
  <si>
    <t>classe di esposizione XF XF1 § Expositionsklasse XF XF1</t>
  </si>
  <si>
    <t>02.04.85.03.c</t>
  </si>
  <si>
    <t>classe di esposizione XF XF3 § Expositionsklasse XF XF3</t>
  </si>
  <si>
    <t>02.04.85.11</t>
  </si>
  <si>
    <t>Sovrapprezzo per gettata di calcestruzzo su superfici inclinate § Aufpreis für das Betonieren von geneigten Oberflächen</t>
  </si>
  <si>
    <t>02.04.85.25</t>
  </si>
  <si>
    <t>Sovrapprezzo per getti in periodi freddi § Aufpreis für Betonieren bei Kälte</t>
  </si>
  <si>
    <t>02.04.85.30</t>
  </si>
  <si>
    <t>Sovrapprezzo per calcestruzzo impermeabile § Aufpreis für WU-Beton</t>
  </si>
  <si>
    <t>02.04.85.31*</t>
  </si>
  <si>
    <t>Sovrapprezzo per calcestruzzo pigmentato § Aufpreis für gefärbten Beton</t>
  </si>
  <si>
    <t>02.04.85.32*</t>
  </si>
  <si>
    <t>Sovrapprezzo per calcestruzzo fibrato § Aufpreis für faserverstärkter Beton</t>
  </si>
  <si>
    <t>02.05</t>
  </si>
  <si>
    <t>Acciaio per c. a.§Betonstahl</t>
  </si>
  <si>
    <t>02.05.01.01.a</t>
  </si>
  <si>
    <t>Acciaio in barre acciaio ad aderenza migl. B450C § Betonstabstahl gerippter Stahl B450C</t>
  </si>
  <si>
    <t>02.05.02.01.a</t>
  </si>
  <si>
    <t>Reti elettrosaldate Reti elettrosaldate B450C § Betonstahlmatten Betonstahlmatten B450C</t>
  </si>
  <si>
    <t>02.05.02.01.b*</t>
  </si>
  <si>
    <t>02.05.02.01.c*</t>
  </si>
  <si>
    <t>02.05.03.03.a</t>
  </si>
  <si>
    <t>02.05.b</t>
  </si>
  <si>
    <t>SPECIFICHE TIRANTI Tiranti di fondazione§Fundament Zugstäbe</t>
  </si>
  <si>
    <t>02.07.03.06.d</t>
  </si>
  <si>
    <t>Tramezza blocchi Porenbeton: Spessore 15cm G3 § Trennwand Porenbeton-Plansteine: D 15cm G3</t>
  </si>
  <si>
    <t>02.07.03.06.e*</t>
  </si>
  <si>
    <t>Tramezza blocchi Porenbeton: spess. 15cm G2 § Trennwand Porenbeton-Plansteine: D 15cm G2</t>
  </si>
  <si>
    <t>02.08.01.01.b</t>
  </si>
  <si>
    <t>Muratura pietrame a secco: pietra locale § Trockenmauerwerk: ortsgeb. Naturstein</t>
  </si>
  <si>
    <t>02.09.01.10.d*</t>
  </si>
  <si>
    <t>02.10</t>
  </si>
  <si>
    <t>Vespai e sottofondi § Packlagen und Estricharbeiten</t>
  </si>
  <si>
    <t>02.10.02.01.a</t>
  </si>
  <si>
    <t>Massetto su ossatura spess. 10 cm: impasto di cem. § Unterbeton auf Unterlage, D 10cm: Zementmörtel</t>
  </si>
  <si>
    <t>02.10.02.02</t>
  </si>
  <si>
    <t>Sovrappr. voce .01 magg. spess. 1cm § Aufpreis Pos. .01 Mehrdicke D 1cm</t>
  </si>
  <si>
    <t>02.10.02.09</t>
  </si>
  <si>
    <t>Massetto formazione pendenze, sp. 7cm § Verbundestrich als Gefälleestrich, D. 7cm</t>
  </si>
  <si>
    <t>02.10.05.05.e*</t>
  </si>
  <si>
    <t>Sottofondo prefab.:pannelli fibra gesso, idrofobica,sp.12,5mm § Fertigteilestrich: Gipsfaserplat., wasserabwei., D. 12,5mm</t>
  </si>
  <si>
    <t>02.10.05.09.b</t>
  </si>
  <si>
    <t>Riporto livellante di perlite granulare sp. 60mm § Ausgleichsschüttung aus Perlitegranulat, D. 60mm</t>
  </si>
  <si>
    <t>02.10.05.10*</t>
  </si>
  <si>
    <t>Sovrapprezzo alla voce 02.10.05.09 per ogni cm di magg. sp. § Aufpreis auf Position 02.10.05.0 für jeden weiteren cm Dicke</t>
  </si>
  <si>
    <t>02.11</t>
  </si>
  <si>
    <t>Impermeabilizzazioni§Abdichtungsarbeiten</t>
  </si>
  <si>
    <t>02.11.02.01.g</t>
  </si>
  <si>
    <t>Imperm. vertic.: raschiatura/spatolato di massa bituminosa § Wandabdichtung: Kratz/Füllspachtelung ausBitumendickbeschich.</t>
  </si>
  <si>
    <t>02.11.03.03.a</t>
  </si>
  <si>
    <t>Fornitura e posa guaina bituminosa prefabbricata armata sp. 3mm § Liefern und Einbau von Bitumenfolie, vorgefertigt D. 3mm</t>
  </si>
  <si>
    <t>02.11.04.01.b</t>
  </si>
  <si>
    <t>Strato separatore: strato poliestere 200g/m2 § Trennlage: Vliesbahnen Polyester 200g/m2</t>
  </si>
  <si>
    <t>02.11.04.02.c</t>
  </si>
  <si>
    <t>Barriera antivapore: membrana impermeabile armata+lamina di alluminio § Dampfsperre: Glasgewebe-Dichtungs.+Alu-Einlage</t>
  </si>
  <si>
    <t>02.15.01.04.b</t>
  </si>
  <si>
    <t>Manto impermeabile bituminoso per tetti piani, sp.4+4mm § Bitumen-Dachabdichtungslagen, D. 4+4mm</t>
  </si>
  <si>
    <t>02.15.01.07</t>
  </si>
  <si>
    <t>Manto impermeabile in PVC armato § PVC-Dachabdichtung armiert</t>
  </si>
  <si>
    <t>02.16</t>
  </si>
  <si>
    <t>Drenaggi, canalizzazioni, fognature e pavimentazioni strad. § Drainage, Abflussleitungen, Abwasserleitungen u. Staßenbelag</t>
  </si>
  <si>
    <t>02.16.01.03.c</t>
  </si>
  <si>
    <t>Condotto drenante HDPE: DN 160mm § Dränleitung HDPE: DN 160mm</t>
  </si>
  <si>
    <t>02.16.02.02.c</t>
  </si>
  <si>
    <t>Drenaggio vert. muratura: telo multistr. Drenante § Dränschicht Wände: Verbundkörper mit Filterlage</t>
  </si>
  <si>
    <t>02.16.09.01.a</t>
  </si>
  <si>
    <t>Sottofondo ghiaioso: spess. 15cm § Schottertragschicht: D 15cm</t>
  </si>
  <si>
    <t>02.16.09.01.b</t>
  </si>
  <si>
    <t>Sottofondo ghiaioso: spess. 20cm § Schottertragschicht: D 20cm</t>
  </si>
  <si>
    <t>02.17.04.09.c*</t>
  </si>
  <si>
    <t>Sistema anticaduta § Absturzsicherung</t>
  </si>
  <si>
    <t>02.18.10.01</t>
  </si>
  <si>
    <t>Assist.mur.imp.climatizz. § Maurerbeih. Klimaanlage</t>
  </si>
  <si>
    <t>02.18.11.01</t>
  </si>
  <si>
    <t>Assist.mur.imp.idrosanitario § Maurerbeih. sanit. Anlage</t>
  </si>
  <si>
    <t>02.18.12.01.b</t>
  </si>
  <si>
    <t>Assist.mur.imp.elettr.: edificio pubblico § Maurerbeih. Elektroanlage: öff. Gebäude</t>
  </si>
  <si>
    <t>03.01</t>
  </si>
  <si>
    <t>Carpenteria in metallo § Stahlbauarbeiten</t>
  </si>
  <si>
    <t>03.01.01.01.j</t>
  </si>
  <si>
    <t>Strutture di acciaio: Singoli componenti S355 § Konstruktiver Stahlbau: Einzelne Bauteile S355 konstruktiven Stahlbau.</t>
  </si>
  <si>
    <t>03.07.01.04.a*</t>
  </si>
  <si>
    <t>Scuro intelaiato e specchiato, lamiera d'acciaio Corten § Fensterladen mit Füllung, Corten Stahlblech</t>
  </si>
  <si>
    <t>03.07.01.04.b*</t>
  </si>
  <si>
    <t>03.07.01.04.c*</t>
  </si>
  <si>
    <t>03.07.01.04.d*</t>
  </si>
  <si>
    <t>03.07.01.04.e*</t>
  </si>
  <si>
    <t>03.07.01.04.f*</t>
  </si>
  <si>
    <t>03.07.01.04.g*</t>
  </si>
  <si>
    <t>03.09.01.01.a*</t>
  </si>
  <si>
    <t>Cardini, angolari, mensole in acciaio § Anker, Winkel, Konsolen aus Stahl</t>
  </si>
  <si>
    <t>03.12.01.01</t>
  </si>
  <si>
    <t>Zincatura carpenteria leggera § Verzinkung Schlosserware</t>
  </si>
  <si>
    <t>04.02.01.01.a</t>
  </si>
  <si>
    <t>Trattamento preserv.: elem. costr. § Holzschutz: trag. Bauteile</t>
  </si>
  <si>
    <t>04.05.03.03.b</t>
  </si>
  <si>
    <t>Controparete su sottostruttura metallica doppia lastra § Vorsatzschale auf Metallunterbau: doppelte Beplankung</t>
  </si>
  <si>
    <t>05.04.01.05.a</t>
  </si>
  <si>
    <t>Impermeabilizzazione per interni ed esterni Spessore 2mm § Verbundabdichtung im Innen- und Außenbereich Stärke 2mm</t>
  </si>
  <si>
    <t>07.</t>
  </si>
  <si>
    <t>Opere di carpenteria in legno e per la copertura di tetti a falda § Zimmermanns- und Dachdeckungsarbeiten</t>
  </si>
  <si>
    <t>07.01</t>
  </si>
  <si>
    <t>Opere di carpenteria in legno § Zimmermannsarbeiten</t>
  </si>
  <si>
    <t>07.01.01</t>
  </si>
  <si>
    <t>Elementi costruttivi prefabbricati in legno lamellare § Vorgefertigte Holzbauteile aus verleimtem Brettschichtholz</t>
  </si>
  <si>
    <t>07.01.01.01.d</t>
  </si>
  <si>
    <t>Struttura di copertura in legno lamellare retto: Classe GL 24 h § Dachgerüst Brettschichtholz gerade: Güteklasse GL 24 h</t>
  </si>
  <si>
    <t>07.01.01.04.d</t>
  </si>
  <si>
    <t>Pilastrini in legno lamellare: Classe GL 24 h § Pfosten Brettschichtholz: Güteklasse GL 24 h</t>
  </si>
  <si>
    <t>07.01.01.05</t>
  </si>
  <si>
    <t>Unioni in acciaio zincato § Feuerverz. Verbindungsmittel</t>
  </si>
  <si>
    <t>07.01.03.14.b</t>
  </si>
  <si>
    <t>Pannello in materiale legnoso di abete (OSB 3) sp. 18mm § Holzwerkstoffplatte in Fichte (OSB 3) D.18mm</t>
  </si>
  <si>
    <t>08.05.04.05.a</t>
  </si>
  <si>
    <t>Rivest. davanzale alluminio: 20-33cm § Fensterbankabdeck. Alu: 20-33cm</t>
  </si>
  <si>
    <t>09.06.06.01.b</t>
  </si>
  <si>
    <t>Cartello a parete targa fissa: dim. 150x300 mm § Schildrahmen Wandbef. Festinfo: Abm. 150x300mm</t>
  </si>
  <si>
    <t>10.02.01.01.e*</t>
  </si>
  <si>
    <t>Pavimento esterno in pietra naturale posato su letto di ghiaia § Bodenbelag aus Naturwerkstein im Freien auf Kiesunterbau</t>
  </si>
  <si>
    <t>13.02.09.03.b</t>
  </si>
  <si>
    <t>Estintore portatile: 9 kg § Handfeuerlöscher: 9 kg</t>
  </si>
  <si>
    <t>14.09.11.02.a*</t>
  </si>
  <si>
    <t>Portacarta per WC § Papierrollenhalter</t>
  </si>
  <si>
    <t>14.09.11.06.a*</t>
  </si>
  <si>
    <t>Spazzola per WC § WC - Reinigungsbürste</t>
  </si>
  <si>
    <t>14.09.11.06.b*</t>
  </si>
  <si>
    <t>Gancio appendiabiti in alluminio § Wandhaken aus Aluminium</t>
  </si>
  <si>
    <t>14.09.11.06.c*</t>
  </si>
  <si>
    <t>Gancio appendiabiti in alluminio § Türstopperhaken aus Aluminium</t>
  </si>
  <si>
    <t>54.01.02.20.B</t>
  </si>
  <si>
    <t>Scavo a sezione ristretta in roccia § Grabenaushub in kompaktem Fels</t>
  </si>
  <si>
    <t xml:space="preserve">OG1_EDIFICI CIVILI ED INDUSTRIALI § OG1_ ZIVIL- UND INDUSTRIEBAUTEN </t>
  </si>
  <si>
    <t>h</t>
  </si>
  <si>
    <t>a corpo</t>
  </si>
  <si>
    <t>m3</t>
  </si>
  <si>
    <t>m2cm</t>
  </si>
  <si>
    <t>t</t>
  </si>
  <si>
    <t>m2</t>
  </si>
  <si>
    <t>kg</t>
  </si>
  <si>
    <t>cm</t>
  </si>
  <si>
    <t>m</t>
  </si>
  <si>
    <r>
      <t xml:space="preserve">Operaio spec. </t>
    </r>
    <r>
      <rPr>
        <b/>
        <sz val="9"/>
        <color theme="1"/>
        <rFont val="Arial"/>
        <family val="2"/>
      </rPr>
      <t>Vedi N. 2 OS13</t>
    </r>
    <r>
      <rPr>
        <sz val="9"/>
        <color theme="1"/>
        <rFont val="Arial"/>
        <family val="2"/>
      </rPr>
      <t xml:space="preserve"> § Spez. Facharbeiter </t>
    </r>
    <r>
      <rPr>
        <b/>
        <sz val="9"/>
        <color theme="1"/>
        <rFont val="Arial"/>
        <family val="2"/>
      </rPr>
      <t>Siehe N. 2 OS13</t>
    </r>
  </si>
  <si>
    <r>
      <t xml:space="preserve">Operaio qual. </t>
    </r>
    <r>
      <rPr>
        <b/>
        <sz val="9"/>
        <color theme="1"/>
        <rFont val="Arial"/>
        <family val="2"/>
      </rPr>
      <t>Vedi N. 3 OS13</t>
    </r>
    <r>
      <rPr>
        <sz val="9"/>
        <color theme="1"/>
        <rFont val="Arial"/>
        <family val="2"/>
      </rPr>
      <t xml:space="preserve"> § Qualifizierter Facharbeiter </t>
    </r>
    <r>
      <rPr>
        <b/>
        <sz val="9"/>
        <color theme="1"/>
        <rFont val="Arial"/>
        <family val="2"/>
      </rPr>
      <t>Siehe N. 3 OS13</t>
    </r>
  </si>
  <si>
    <t>OG1</t>
  </si>
  <si>
    <t>OS6_FINITURE DI OPERE GENERALI IN MATERIALI LIGNEI, PLASTICI, METALLICI E VETROSI § OS6_AUSBAUARBEITEN MIT HOLZ,
KUNSTSTOFF, METALL UND GLAS</t>
  </si>
  <si>
    <t>03.02.02.01.d</t>
  </si>
  <si>
    <t>03.03.01.03.a</t>
  </si>
  <si>
    <t>03.03.02.01.d*</t>
  </si>
  <si>
    <t>03.05.05.02.b</t>
  </si>
  <si>
    <t>03.06.02.01.d</t>
  </si>
  <si>
    <t xml:space="preserve"> 03.06.02.01.e*</t>
  </si>
  <si>
    <t>03.06.02.02</t>
  </si>
  <si>
    <t>03.06.03.01.a*</t>
  </si>
  <si>
    <t>03.06.03.01.k*</t>
  </si>
  <si>
    <t>03.06.03.01.l*</t>
  </si>
  <si>
    <t>03.06.03.03.c</t>
  </si>
  <si>
    <t>03.10.04.02.c</t>
  </si>
  <si>
    <t>04.05.02.14</t>
  </si>
  <si>
    <t>05.</t>
  </si>
  <si>
    <t>05.01.02.04.h*</t>
  </si>
  <si>
    <t>05.01.02.10.d*</t>
  </si>
  <si>
    <t>06.03.01.01.f*</t>
  </si>
  <si>
    <t>06.06.01.01.a*</t>
  </si>
  <si>
    <t>06.06.01.01.f*</t>
  </si>
  <si>
    <t>06.06.02.01</t>
  </si>
  <si>
    <t>07.01.02.02.b</t>
  </si>
  <si>
    <t>07.01.02.04</t>
  </si>
  <si>
    <t>07.01.06.01.d*</t>
  </si>
  <si>
    <t>07.01.06.01.e*</t>
  </si>
  <si>
    <t>07.01.06.02.g*</t>
  </si>
  <si>
    <t>07.01.08.02.f*</t>
  </si>
  <si>
    <t>08.</t>
  </si>
  <si>
    <t>08.05.01.01.a</t>
  </si>
  <si>
    <t>08.05.04.01.b</t>
  </si>
  <si>
    <t>08.05.04.04.a</t>
  </si>
  <si>
    <t>08.05.06.03.b</t>
  </si>
  <si>
    <t>08.05.06.04.b</t>
  </si>
  <si>
    <t>09.</t>
  </si>
  <si>
    <t>09.01.04.01.f</t>
  </si>
  <si>
    <t>09.01.04.02</t>
  </si>
  <si>
    <t>09.01.04.04</t>
  </si>
  <si>
    <t>09.03.02.03.k*</t>
  </si>
  <si>
    <t>09.05.02.02.d*</t>
  </si>
  <si>
    <t>09.05.02.02.e*</t>
  </si>
  <si>
    <t>09.05.02.02.f*</t>
  </si>
  <si>
    <t>09.05.02.04.d*</t>
  </si>
  <si>
    <t>09.07.03.02.f*</t>
  </si>
  <si>
    <t>12.05.02.02.d</t>
  </si>
  <si>
    <t>Griglia a maglia: 33x33mm (34,27 kg/m2) § Gitterrost: 33x33mm (34,27 kg/m2)</t>
  </si>
  <si>
    <t>Corrimano acciaio inossidabile: AISI 304-316 scala rettilinea § Handlauf rostfreier Stahl: AISI 304-316 gerade Treppe</t>
  </si>
  <si>
    <t>Ringhiera rettilinea COR-TEN e INOX § Geländer gerade COR-TEN und Edelstahl</t>
  </si>
  <si>
    <t>Rivestimento in laminato ad alta pressione (hpl), sp. 8,0mm § Verkleidung aus Hochdrucklaminatplatten (HPL), D. 8,0mm</t>
  </si>
  <si>
    <t>Porta intelaiata vetrata: telai allum. taglio termico § Tür als Rahmentür für Isolierverglasung: Rahmenmaterial Aluminium</t>
  </si>
  <si>
    <t>Porta intelaiata con pannello coibentato § Rahmentür mit Türfüllung, mit gedämmtem Aluminuim-Paneel</t>
  </si>
  <si>
    <t>Sovrappr. traversa § Aufpreis Riegel</t>
  </si>
  <si>
    <t>Porta tagliafuoco acciaio: 900x2000mm REI 60' § Feuerschutztür Stahl: 900x2000mm REI 60'</t>
  </si>
  <si>
    <t>Porta tagliafuoco in acciaio camere e bagni piani superiori § Feuerschutztür aus Stahl Toiletten und Zimmer Obergeschosse</t>
  </si>
  <si>
    <t>Porta tagliafuoco in acciaio bagni e camera piano terra § Feuerschutztür aus Stahl Toiletten und Zimmer Erdgeschoss</t>
  </si>
  <si>
    <t>Porta tagliafuoco acciaio vetrata: 2 battenti REI 60' § Feuerschutztür Stahl mit Verglasung: 2-flügelig REI 60'</t>
  </si>
  <si>
    <t>Maniglione antipanico"Push-bar": 1 batt.-3 scrocchi § Panik-Stangenbeschlag"Push-bar": Flügel-3 Verschlüsse mit Schloß</t>
  </si>
  <si>
    <t>Intelaiatura per porta scorrevole per cartongesso § Schiebetürzarge für GK</t>
  </si>
  <si>
    <t>Opere in piastrelle e in lastre di ceramica § Keramische Fliesen- und Plattenarbeiten</t>
  </si>
  <si>
    <t>Pavimento e rivesti. in piastrelle non smaltate di grés, sp.15mm § Bodenbelag aus unglasierten keramischen Platten, D.15mm</t>
  </si>
  <si>
    <t>Pavimento in piastrelle grés effetto pietra naturale, sp.20mm § Bodenbelag Steinzeug mit Natursteineffekt, D. 20mm</t>
  </si>
  <si>
    <t>Pavimento in assi di legno: essenza rovere europeo, sp 15 mm. § Holzdielen-Fußboden. Art: europäische Eiche, D 15 mm.</t>
  </si>
  <si>
    <t>Zoccolino battiscopa in legno massiccio § Fußleiste aus massivem Holz</t>
  </si>
  <si>
    <t>Profilo in alluminio per battiscopa a filo parete § Aluminiumprofil für wandbündige Sockelleiste</t>
  </si>
  <si>
    <t>Zoccolino in PVC H60 § Fußleiste PVC H60</t>
  </si>
  <si>
    <t>Travetti di falda in legno massiccio: larice C 24 § Sparrenlage Kantholz: Lärche C 24</t>
  </si>
  <si>
    <t>Struttura sottomanto in legno d'abete, sp. min 24mm § Dachaufbau aus Fichtenholz, D. min 24mm</t>
  </si>
  <si>
    <t>Scala retrattile Alluminio certificata E.I.60 § Aluminium-Scherentreppe mit Zertifikat E.I. 60</t>
  </si>
  <si>
    <t>Scala amovibile in alluminio: l=700mm § Abziehebahre Treppe Aluminium: B=700mm</t>
  </si>
  <si>
    <t>Scala rettilinea: abete, pedate frassino § Holztreppe gerade: Fichte, Stufen Esche</t>
  </si>
  <si>
    <t>Lucernario in vetro di sicurezza § Lichtschacht  mit Sicherheitsglas</t>
  </si>
  <si>
    <t>Opere da lattoniere § Spenglerarbeiten</t>
  </si>
  <si>
    <t>Lamiera di allum preverniciato, doppia aggraf, sp.0,7mm § Bändern aus beschich. Aluminiumblech, doppelt Stehfalzen D.0,7mm</t>
  </si>
  <si>
    <t>Scossalina alluminio: 20cm § Dachrandabschluß Alu: 20cm</t>
  </si>
  <si>
    <t>Copertina alluminio: 50cm § Mauerabdeckung Aluminiumblech: 50cm</t>
  </si>
  <si>
    <t>Comignolo per camino in alluminio: 100x100cm § Kaminkopf Alu: 100x100cm</t>
  </si>
  <si>
    <t>Cappello camino in alluminio: 100x100cm § Abdeckhaube Alu: 100x100cm</t>
  </si>
  <si>
    <t>Opere da falegname § Tischlerarbeiten</t>
  </si>
  <si>
    <t>Finestra telaio legno-allum.: larice quattro strati § Fenster Rahmenmaterial Holz-Aluminium: Lärche vierfachverleimt</t>
  </si>
  <si>
    <t>Sovrappr. traversine (riquadro) § Aufpreis Sprossen (Feld)</t>
  </si>
  <si>
    <t>Sovrapprezzo finestra complanare su entrambi i lati § Aufpreis Fenster beidseitig flächenbündig</t>
  </si>
  <si>
    <t>Porta interna: un battente con telaio fisso: abete § Innentür: einflügelige Drehflügeltür mit Blindstock: Fichte astig</t>
  </si>
  <si>
    <t>Rivestimento parete: tavole lisce, abete anticato Stube § Wandverkleidung: glatte Bretter, Antikfichte. Stube</t>
  </si>
  <si>
    <t>Rivestimento parete: tavole lisce, abete anticato. Camere § Wandverkleidung: glatte Bretter, Antikfichte. Zimmer</t>
  </si>
  <si>
    <t>Rivestimento soffitti: tavole lisce, abete § Deckenverkleidung: glatte Bretter, Fichte</t>
  </si>
  <si>
    <t>Rivestimento doghe di abete, materassino in polies, sp.17mm § Deckenverklei. aus Holzart Fichte, Polyestermatratze, D.17mm</t>
  </si>
  <si>
    <t>Parete divisoria per servizi igienici tipo HPL § Sanitär-Trennwandsystem Typ HPL</t>
  </si>
  <si>
    <t>Vetro di sicurezza isolante con funzione di protezione termica § Wärmeschutzisolierglas, Innenscheibe als Sicherheitsglas</t>
  </si>
  <si>
    <t>OS6</t>
  </si>
  <si>
    <t>OS7_FINITURE DI OPERE GENERALI DI NATURA EDILE E TECNICA § OS7_AUSBAUARBEITEN IM BAUWESEN</t>
  </si>
  <si>
    <t>02.12</t>
  </si>
  <si>
    <t>02.12.01.07.p</t>
  </si>
  <si>
    <t>02.12.01.07.q</t>
  </si>
  <si>
    <t>02.12.01.07.t</t>
  </si>
  <si>
    <t>02.12.01.09.c</t>
  </si>
  <si>
    <t>02.12.01.10.c</t>
  </si>
  <si>
    <t>02.12.01.10.d</t>
  </si>
  <si>
    <t>02.12.01.16.a</t>
  </si>
  <si>
    <t>02.12.02.20.d</t>
  </si>
  <si>
    <t>02.12.03.07.a</t>
  </si>
  <si>
    <t>04.</t>
  </si>
  <si>
    <t>04.01.01.10</t>
  </si>
  <si>
    <t>04.01.03.04.a</t>
  </si>
  <si>
    <t>04.01.04.05</t>
  </si>
  <si>
    <t>04.05.01.02.a</t>
  </si>
  <si>
    <t>04.05.01.02.c</t>
  </si>
  <si>
    <t>04.05.02.02.c</t>
  </si>
  <si>
    <t>04.05.02.03</t>
  </si>
  <si>
    <t>04.05.02.04.d*</t>
  </si>
  <si>
    <t>04.05.02.05.b</t>
  </si>
  <si>
    <t>04.05.02.08.a*</t>
  </si>
  <si>
    <t>04.05.03.02.e*</t>
  </si>
  <si>
    <t>04.05.03.03.a</t>
  </si>
  <si>
    <t>04.05.04.05.a</t>
  </si>
  <si>
    <t>Isolamenti § Dämmarbeiten</t>
  </si>
  <si>
    <t>Lana di roccia: pannello in fibra minerale, sp.12cm § Gesteinsfaserdämmstoffen: Mineralfaser-Putzträgerplatte, D.12cm</t>
  </si>
  <si>
    <t>Lana di roccia: pannello in fibra minerale, sp.14cm § Gesteinsfaserdämmstoffen: Mineralfaser-Putzträgerplatte, D.14cm</t>
  </si>
  <si>
    <t>Lana di roccia: pannello in fibra minerale, sp.20cm § Gesteinsfaserdämmstoffen: Mineralfaser-Putzträgerplatte, D.20cm</t>
  </si>
  <si>
    <t>Isolam. termico lastre di polistirolo espanso EPS, sp.5cm § Wärmedämmschicht expandiertem Polystyr-Hartschaum EPS, D.5cm</t>
  </si>
  <si>
    <t>Lastre di schiuma rigida polistirolo estruso, sp.5cm § Polystyrol-Hartschaum als Extruderschaum, D.5cm</t>
  </si>
  <si>
    <t>Lastre di schiuma rigida polistirolo estruso, sp.10cm § Polystyrol-Hartschaum als Extruderschaum, D.10cm</t>
  </si>
  <si>
    <t>Pannelli termoisolanti di polistirene estruso XPS, sp.10cm § Wärmedämmplatten aus extrudiertem Polystyrol XPS, D.10cm</t>
  </si>
  <si>
    <t>Isolam. acustico anticalpestio, granulato di gomma, sp:5mm § Trittschalldämmschicht aus gebundenem Gummigranulat, D.5mm</t>
  </si>
  <si>
    <t>Sistema a cappotto su muratura con lastre isolanti EPS, sp.10cm § WDVS aus expandiertem Polystyrol Hartschaum EPS, D.10cm</t>
  </si>
  <si>
    <t>Opere da pittore e opere di costruttore a secco § Malerarbeiten und Trockenbauarbeiten</t>
  </si>
  <si>
    <t>Rasatura di controsoffitto in lastre di cartongesso § Verspachtelung von abgehängte Unterdecke aus Gipskartonplatten</t>
  </si>
  <si>
    <t>Tinteggiatura con tempera: imprimitura + 1 mano § Beschichtung mit Tempera: Grundbeschichtung + Schlußbeschichtung</t>
  </si>
  <si>
    <t>Rivestimento protettivo di pavimenti § Bodenbeschichtung</t>
  </si>
  <si>
    <t>Controsoff. lastre cartongesso: spess. 12,5mm § Unterdecke Gipskartonpl.: D 12,5mm</t>
  </si>
  <si>
    <t>Controsoff. lastre cartongesso: spess. 12,5mm, idrorepellenti § Unterdecke Gipskartonpl.: D 12,5mm, wasserabweisend</t>
  </si>
  <si>
    <t>Parete divisoria con strutt. metallica semp, sp.125mm § Trennwand als Metallständerwand mit einfachem Ständerwerk, D.125mm</t>
  </si>
  <si>
    <t>Sovrapprezzo per rivestimento bifacciale su pos. 04.05.02.02 § Aufpreis für beidseitige Beplankung auf Pos. 04.05.02.02</t>
  </si>
  <si>
    <t>Sovrapp. per protezione al fuoco REI 60 § Aufpreis für Brandschutzklassen REI 60</t>
  </si>
  <si>
    <t>Parete divisoria con strutt metallica doppia parete 205mm § Trennwand als Metallständer. mit doppeltem Ständerwerk, 205 mm</t>
  </si>
  <si>
    <t>Sovrapprezzo per lastre GKI 12,5 mm § Aufpreis für Gipskartonplatten GKI 12,5 mm</t>
  </si>
  <si>
    <t>Controparete: idrolastra, XPS, 12,5 mm+50mm § Wandverkleidung: Gipskartonpl. feuchtigkeitsbeständig, XPS, 12,5 mm+50mm</t>
  </si>
  <si>
    <t>Controparete su sottostruttura metallica Rivestimento monolastra § Vorsatzschale auf Metallunterbau: einfache Beplankung</t>
  </si>
  <si>
    <t>Botola d'ispezione 30 x 30 cm § Revisionsklappen 30 x 30 cm</t>
  </si>
  <si>
    <t>OS7</t>
  </si>
  <si>
    <t>Quantità
Mange</t>
  </si>
  <si>
    <t>Prezzo unitario
Einheitspreis</t>
  </si>
  <si>
    <t>Denominazione
Bezeichnung</t>
  </si>
  <si>
    <t>Perforatrice montata su slitta cingolata § Bohrmaschine auf Raupenschlitten montiert</t>
  </si>
  <si>
    <t>Fornitura di tiranti in barra del diametro 35 mm § Lieferung von Zugankern aus Stabstahl von 35 mm</t>
  </si>
  <si>
    <t>Posa in opera di tiranti in barra del diametro 35 mm § Einbau von Zugankern aus Stabstahl mit dem Durchmesser 35 mm</t>
  </si>
  <si>
    <t>OS30_IMPIANTI INTERNI ELETTRICI, TELEFONICI, RADIOTELEFONICI, E TELEVISIVI§OS30_ELEKTRO-, TELEFON-, FUNKSPRECH- 
UND FERNSEHANLAGEN IM INNENBEREICH</t>
  </si>
  <si>
    <t>13.01.12.01.c</t>
  </si>
  <si>
    <t>13.01.12.05.b</t>
  </si>
  <si>
    <t>13.01.12.06.a</t>
  </si>
  <si>
    <t>14.01.01.05*</t>
  </si>
  <si>
    <t>14.01.03.07.a*</t>
  </si>
  <si>
    <t>14.01.03.07.b*</t>
  </si>
  <si>
    <t>14.01.03.07.c*</t>
  </si>
  <si>
    <t>14.01.03.07.d*</t>
  </si>
  <si>
    <t>14.01.04.01.a*</t>
  </si>
  <si>
    <t>14.01.04.01.b*</t>
  </si>
  <si>
    <t>14.01.04.01.c*</t>
  </si>
  <si>
    <t>14.01.04.01.d*</t>
  </si>
  <si>
    <t>14.01.04.01.e*</t>
  </si>
  <si>
    <t>14.01.04.01.f*</t>
  </si>
  <si>
    <t>14.01.04.01.g*</t>
  </si>
  <si>
    <t>14.01.04.04.c</t>
  </si>
  <si>
    <t>14.01.04.04.d</t>
  </si>
  <si>
    <t>14.01.05.03.d</t>
  </si>
  <si>
    <t>14.01.05.03.e</t>
  </si>
  <si>
    <t>14.01.06.02.d</t>
  </si>
  <si>
    <t>14.01.07.01.c</t>
  </si>
  <si>
    <t>14.01.07.03</t>
  </si>
  <si>
    <t>14.01.09.01.g</t>
  </si>
  <si>
    <t>14.01.10.03.a*</t>
  </si>
  <si>
    <t>14.01.10.03.b*</t>
  </si>
  <si>
    <t>14.02.05*</t>
  </si>
  <si>
    <t>14.03.05.01.a*</t>
  </si>
  <si>
    <t>14.03.05.01.b*</t>
  </si>
  <si>
    <t>14.03.05.02*</t>
  </si>
  <si>
    <t>14.04.04.02.b</t>
  </si>
  <si>
    <t>14.04.04.02.c</t>
  </si>
  <si>
    <t>14.04.04.02.d</t>
  </si>
  <si>
    <t>14.04.04.02.e</t>
  </si>
  <si>
    <t>14.04.07.01.g</t>
  </si>
  <si>
    <t>14.04.09.01.b</t>
  </si>
  <si>
    <t>14.04.11.01.d</t>
  </si>
  <si>
    <t>14.04.11.01.e</t>
  </si>
  <si>
    <t>14.04.12.01.a</t>
  </si>
  <si>
    <t>14.04.12.01.b</t>
  </si>
  <si>
    <t>14.05.01.04.b</t>
  </si>
  <si>
    <t>14.05.01.04.c</t>
  </si>
  <si>
    <t>14.05.01.04.d</t>
  </si>
  <si>
    <t>14.05.01.04.e</t>
  </si>
  <si>
    <t>14.09.01.01.i*</t>
  </si>
  <si>
    <t>14.09.01.01.l*</t>
  </si>
  <si>
    <t>14.09.01.01.m*</t>
  </si>
  <si>
    <t>14.09.01.09</t>
  </si>
  <si>
    <t>14.09.01.30*</t>
  </si>
  <si>
    <t>14.09.02.01</t>
  </si>
  <si>
    <t>14.09.02.04</t>
  </si>
  <si>
    <t>14.09.02.07.a</t>
  </si>
  <si>
    <t>14.09.04.02.a</t>
  </si>
  <si>
    <t>14.09.04.03</t>
  </si>
  <si>
    <t>14.09.04.07</t>
  </si>
  <si>
    <t>14.09.04.11</t>
  </si>
  <si>
    <t>14.09.04.a*</t>
  </si>
  <si>
    <t>Valvola di sicurezza: 1" per riscaldamento § Sicherheitsventil: 1" für Heizungen</t>
  </si>
  <si>
    <t>Manometro: ø 80 mm - 3/8" § Manometer: ø 80 mm - 3/8"</t>
  </si>
  <si>
    <t>Termometro bimetallico: 1/2" § Bimetallthermometer: 1/2"</t>
  </si>
  <si>
    <t>Contatore trasmettitore di impulsi § Zählimpulsgeber</t>
  </si>
  <si>
    <t>Filtro autopulente § Selbstreinigender Filter</t>
  </si>
  <si>
    <t>Kit lavaggio automatico per filtro § Kit für automatisches Filterwaschen</t>
  </si>
  <si>
    <t>Formulato chimico perossido § Chemikalie Peroxyd</t>
  </si>
  <si>
    <t>Formulato chimico polifosfato § Chemikalie Polyphosphat</t>
  </si>
  <si>
    <t>Collettore 2+1 § Sanitärsammler 2+1</t>
  </si>
  <si>
    <t>Collettore 3+2 § Sanitärsammler 3+2</t>
  </si>
  <si>
    <t>Collettore 4+2 § Sanitärsammler 4+2</t>
  </si>
  <si>
    <t>Collettore 4+4 § Sanitärsammler 4+4</t>
  </si>
  <si>
    <t>Collettore 6+3 § Sanitärsammler 6+3</t>
  </si>
  <si>
    <t>Collettore 6+4 § Sanitärsammler 6+4</t>
  </si>
  <si>
    <t>Collettore 6+5 § Sanitärsammler 6+5</t>
  </si>
  <si>
    <t>Valvola a manicotto con sede inclinata: DN 25 - 1" § Schrägsitzventil mit Muffen: DN 25 - 1"</t>
  </si>
  <si>
    <t>Valvola a manicotto con sede inclinata: DN 32 - 5/4" § Schrägsitzventil mit Muffen: DN 32 - 5/4"</t>
  </si>
  <si>
    <t>Valvola di ritegno a flusso libero: DN 25 - 1" § Rückschlagventil - Freiflußventil: DN 25 - 1"</t>
  </si>
  <si>
    <t>Valvola di ritegno a flusso libero: DN 32 - 5/4" § Rückschlagventil - Freiflußventil: DN 32 - 5/4"</t>
  </si>
  <si>
    <t>Miscelatore elettronico in esecuzione compatta: DN 32 - 5/4" § Elektronischer Kompaktmischer: DN 32 - 5/4"</t>
  </si>
  <si>
    <t>Pompa di ricircolo a manicotto: DN 25 - 1" § Zirkulationspumpe für Sanitärwarmwasser mit Muffenanschlüssen: DN 25 - 1"</t>
  </si>
  <si>
    <t>Bollitore elettrico acqua calda: 1500 l - montaggio vert. § Elektrowarmwasserspeicher: 1500 l - vertik. Einbau</t>
  </si>
  <si>
    <t>Vaso d'espansione a membrana: 50 l § Membranausdehnungsgefäß: 50 l</t>
  </si>
  <si>
    <t>Pompa dosatrice per perossido § Dosierpumpe für Peroxyd</t>
  </si>
  <si>
    <t>Pompa dosatrice per polifosfato § Dosierpumpe für Polyphosphat</t>
  </si>
  <si>
    <t>Ripristino caratteristiche REI § Wiederherstellung der REI-Eigenschaften</t>
  </si>
  <si>
    <t>Valvola di ventilazione per colonna di scarico § Belüftungsventils für Abflusssäulen</t>
  </si>
  <si>
    <t>Valvola intercettazione generale acqua con scarico § Sperrventil Wasser mit Ablauf</t>
  </si>
  <si>
    <t>Ispezione a parete § Wandinspektion</t>
  </si>
  <si>
    <t>Tubo multistrato (PE-Xa / Al / PE) øa 20 * 2,9 mm § Verbundrohr (PE-Xa / Al / PE) øa 20 * 2,9 mm</t>
  </si>
  <si>
    <t>Tubo multistrato (PE-Xa / Al / PE) øa 25 * 3,7 mm § Verbundrohr (PE-Xa / Al / PE) øa 25 * 3,7 mm</t>
  </si>
  <si>
    <t>Tubo multistrato (PE-Xa / Al / PE) øa 32 *4,7 mm § Verbundrohr (PE-Xa / Al / PE) øa 32 *4,7 mm</t>
  </si>
  <si>
    <t>Tubo multistrato (PE-Xa / Al / PE) øa 40 *6,0 mm § Verbundrohr (PE-Xa / Al / PE) øa40 *6,0 mm</t>
  </si>
  <si>
    <t>Tubazione di scarico in polietilene temperato: øa 100 mm § Abflußleitung aus PE-HD: øa 100 mm</t>
  </si>
  <si>
    <t>Tubo di PVC per fognatura: DN 125 mm § PVC für Kanalisation: DN 125 mm</t>
  </si>
  <si>
    <t>Sovrapprezzo per tubazioni a soffitto: DN 25 - 1" § Aufpreis für aufgehängte Leitungen: DN 25 - 1"</t>
  </si>
  <si>
    <t>Sovrapprezzo per tubazioni a soffitto: DN 32 - 5/4" § Aufpreis für aufgehängte Leitungen: DN 32 - 5/4"</t>
  </si>
  <si>
    <t>Tubo in PP per fognatura SN 8: DN 110 mm - SN 8 § PP Kanalrohr SN 8: DN 110 mm - SN 8</t>
  </si>
  <si>
    <t>Tubo in PP per fognatura SN 8: DN 125 mm - SN 8 § PP Kanalrohr SN 8: DN 125 mm - SN 8</t>
  </si>
  <si>
    <t>Isolamento di tubazioni con polietilene, sp. 20mm § Wärmeisolierung für Unterputzleitungen, Stärke 20 mm</t>
  </si>
  <si>
    <t>Isolamento di tubazioni con polietilene, spessore 20 mm § Wärmeisolierung für Unterputzleitungen,aus Polyäthylen, S. 20 mm</t>
  </si>
  <si>
    <t>Isolamento di tubazioni con polietilene, sp.20 mm § Wärmeisolierung für Unterputzleitungen aus Polyäthylen, Stärke 20 mm</t>
  </si>
  <si>
    <t>Isolamento di tubazioni con polietilene, sp. 20 mm § Wärmeisolierung für Unterputzleitungen aus Polyäthylen, S. 20 mm</t>
  </si>
  <si>
    <t>Lavabo dim. 700x420mm § Waschbeckens 700x420mm</t>
  </si>
  <si>
    <t>Lavabo dim. 600x420mm § Waschbeckens 600x420mm</t>
  </si>
  <si>
    <t>Lavabo dim. 900x420mm § Waschbeckens 900x420mm</t>
  </si>
  <si>
    <t>Lavamani dim. 450x250mm § Waschtisches 450x250mm</t>
  </si>
  <si>
    <t>Miscelatore monoleva § Einhebel-Einlochmischer</t>
  </si>
  <si>
    <t>Miscelatore a pulsante temporizzato § Zeitgesteuerter Druckknopfmischer</t>
  </si>
  <si>
    <t>Vaso WC - sospeso § Klosettschale - wandhängend</t>
  </si>
  <si>
    <t>Cassetta di risciacquo per WC § Wandeinbauspülkasten</t>
  </si>
  <si>
    <t>Sedile per WC: in plastica § Klosettdeckel: aus Kunststoff</t>
  </si>
  <si>
    <t>Piatto doccia in resina acrilica: 80 x 80 x 15 cm § Kunststoff - Brausewanne: 80 x 80 x 15 cm</t>
  </si>
  <si>
    <t>Miscelatore termostatico § Thermostatmischer</t>
  </si>
  <si>
    <t>Gruppo per doccia con asta a muro § Brausegarnitur mit Wandstange</t>
  </si>
  <si>
    <t>Gruppo di scarico § Ablauf mit Geruchverschluß</t>
  </si>
  <si>
    <t>Doccia a moneta a parete § Wanddusche mit Münzeinwurf</t>
  </si>
  <si>
    <t>OS3</t>
  </si>
  <si>
    <t>01.01.01.01</t>
  </si>
  <si>
    <t>01.04.10.04.a</t>
  </si>
  <si>
    <t>02.04.90</t>
  </si>
  <si>
    <t>02.04.90.a</t>
  </si>
  <si>
    <t>02.04.90.02.m*</t>
  </si>
  <si>
    <t>02.04.90.02.n*</t>
  </si>
  <si>
    <t>02.04.90.02.o*</t>
  </si>
  <si>
    <t>02.04.90.b</t>
  </si>
  <si>
    <t>02.04.90.02.p*</t>
  </si>
  <si>
    <t>02.04.90.02.q*</t>
  </si>
  <si>
    <t>02.04.90.02.r*</t>
  </si>
  <si>
    <t>02.06.02.01.a</t>
  </si>
  <si>
    <t>02.06.02.01.g</t>
  </si>
  <si>
    <t>02.06.02.05.g</t>
  </si>
  <si>
    <t>02.06.02.05.h</t>
  </si>
  <si>
    <t>Operaio altamente specializzato o maestro professionale § Hochspezialisierter Facharbeiter oder Meister</t>
  </si>
  <si>
    <r>
      <t xml:space="preserve">Operaio spec. </t>
    </r>
    <r>
      <rPr>
        <b/>
        <sz val="9"/>
        <color theme="1"/>
        <rFont val="Arial"/>
        <family val="2"/>
      </rPr>
      <t xml:space="preserve">Vedi N. 1 OG1 </t>
    </r>
    <r>
      <rPr>
        <sz val="9"/>
        <color theme="1"/>
        <rFont val="Arial"/>
        <family val="2"/>
      </rPr>
      <t xml:space="preserve">§ Spez. Facharbeiter </t>
    </r>
    <r>
      <rPr>
        <b/>
        <sz val="9"/>
        <color theme="1"/>
        <rFont val="Arial"/>
        <family val="2"/>
      </rPr>
      <t>Siehe N. 1 OG1</t>
    </r>
  </si>
  <si>
    <r>
      <t xml:space="preserve">Operaio qual. </t>
    </r>
    <r>
      <rPr>
        <b/>
        <sz val="9"/>
        <color theme="1"/>
        <rFont val="Arial"/>
        <family val="2"/>
      </rPr>
      <t xml:space="preserve">Vedi N. 2 OG1 </t>
    </r>
    <r>
      <rPr>
        <sz val="9"/>
        <color theme="1"/>
        <rFont val="Arial"/>
        <family val="2"/>
      </rPr>
      <t xml:space="preserve">§ Qualifizierter Facharbeiter </t>
    </r>
    <r>
      <rPr>
        <b/>
        <sz val="9"/>
        <color theme="1"/>
        <rFont val="Arial"/>
        <family val="2"/>
      </rPr>
      <t>Siehe N. 2 OG1</t>
    </r>
  </si>
  <si>
    <t>Polistirolo espanso in lastre § Polystyrol als Partikelschaum in Platten: EPS 15kg/m3</t>
  </si>
  <si>
    <t>Elementi prefabbricati § Fertigteile</t>
  </si>
  <si>
    <t>Specifiche parete. Parete semiprefabbricata a doppia lastra § Spezifikationen Wand. Halbvorgefertigte doppelt beplankt</t>
  </si>
  <si>
    <t>Fornitura e posa di pareti prefab. in cemento cl. XC1 § Lieferung und Mont. von Fertigteilwänden aus Stahlbeton Kl. XC1</t>
  </si>
  <si>
    <t>Fornitura e posa di pareti prefab. in cemento XC1-XF1 § Lieferung und Mont. von Fertigteilwänden aus Stahlbeton XC1-XF1</t>
  </si>
  <si>
    <t>Specifiche travi. Trave autoportante reticolare a struttura mista § Spezifikationen Träger. Selbsttragender Fachwerkträge</t>
  </si>
  <si>
    <t>Fornitura di trave autoportante a struttura mista § Lieferung eines Selbsttragender Träger in Mischkonstruktion</t>
  </si>
  <si>
    <t>Tagli, scassi, smussi, fuori squadra di trave mista § Schneiden, Aussparun., Abschrägun., schiefwinkliges Zuschneiden von Trager</t>
  </si>
  <si>
    <t xml:space="preserve">Trattamento delle parti a vista, fondo protettivo § Oberflächenbehandlung der sichtbaren Teile, Schutzgrundierung </t>
  </si>
  <si>
    <t>Solaio a lastra alleggerito: H20 cm (4+12+4) § Plattendecke mit Styropor: H 20cm (4+12+4)</t>
  </si>
  <si>
    <t>Solaio a lastra alleggerito: H35 cm (4+27+4) § Plattendecke mit Styropor: H 35cm (4+27+4)</t>
  </si>
  <si>
    <t>Sovrapprezzi per impianti, aperture, spessori superiori § Aufpreise für Installationen, Öffnungen, Mehrstärkern</t>
  </si>
  <si>
    <t>m2/cm</t>
  </si>
  <si>
    <t>OS13</t>
  </si>
  <si>
    <t>13.02.08.09.a*</t>
  </si>
  <si>
    <t>13.02.08.09.b*</t>
  </si>
  <si>
    <t>13.03.15*</t>
  </si>
  <si>
    <t>13.04.03.06.a*</t>
  </si>
  <si>
    <t>13.04.03.06.b*</t>
  </si>
  <si>
    <t>13.04.03.06.c*</t>
  </si>
  <si>
    <t>13.06.02.08*</t>
  </si>
  <si>
    <t>13.06.02.09*</t>
  </si>
  <si>
    <t>13.06.03.09.a*</t>
  </si>
  <si>
    <t>13.06.03.09.b*</t>
  </si>
  <si>
    <t>13.10.10.04.a*</t>
  </si>
  <si>
    <t>13.10.10.09.a*</t>
  </si>
  <si>
    <t>13.10.10.09.b*</t>
  </si>
  <si>
    <t>13.10.10.09.c*</t>
  </si>
  <si>
    <t>13.10.10.09.d*</t>
  </si>
  <si>
    <t>13.10.10.09.e*</t>
  </si>
  <si>
    <t>Canna fumaria per stufa a legna 250mm § Schornstein für Holzofen 250mm</t>
  </si>
  <si>
    <t>Recuperatore di calore § Wärmeaustauscher</t>
  </si>
  <si>
    <t>Canale di espulsione in PVC diametro 100mm § Abluftkanal aus PVC Durchmesser 100mm</t>
  </si>
  <si>
    <t>Canale di espulsione in PVC diametro 200mm § Abluftkanal aus PVC Durchmesser 200mm</t>
  </si>
  <si>
    <t>Canale di espulsione in PVC diametro 250mm § Abluftkanal aus PVC Durchmesser 250mm</t>
  </si>
  <si>
    <t>Canali aria in PAL § Kanäle aus PAL</t>
  </si>
  <si>
    <t>Termostato a capillare § Kapillarthermostat</t>
  </si>
  <si>
    <t>Pressostato differenziale aria § Luft-Differenzdruckwächter</t>
  </si>
  <si>
    <t>Valvola di ventilazione per VMC diametro 100mm § Belüftungsventils für VMC durchmesser 100mm</t>
  </si>
  <si>
    <t>Valvola di ventilazione per VMC diametro 200mm § Belüftungsventils für VMC durchmesser 200mm</t>
  </si>
  <si>
    <t>Aspiratore centrifugo in linea § Zentrifugalentlüfter auf der Linie</t>
  </si>
  <si>
    <t>Griglia di mandata § Zuluftgitter</t>
  </si>
  <si>
    <t>Griglia di ripresa dim. 250x1000mm § Abluftgitter Abmess. 250x1000mm</t>
  </si>
  <si>
    <t>Griglia di mandata dim. 200x150mm § Zuluftgitter Abmess. 200x150mm</t>
  </si>
  <si>
    <t>Griglia di presa aria ed espulsione verso l'esterno dim. 600x300mm § Lufteinlassgitter und Gitter für die Abluftausstoßung</t>
  </si>
  <si>
    <t>Serranda tagliafuoco EI60 dim. 250x250mm § Feuerschutzrollo Abmessungen 250x250mm</t>
  </si>
  <si>
    <t>m2/m2</t>
  </si>
  <si>
    <t>OS28</t>
  </si>
  <si>
    <t>15.04.01.01.b</t>
  </si>
  <si>
    <t>15.04.01.01.d</t>
  </si>
  <si>
    <t>15.04.08.02.a</t>
  </si>
  <si>
    <t>15.04.08.02.b</t>
  </si>
  <si>
    <t>15.04.08.02.c</t>
  </si>
  <si>
    <t>15.04.08.02.d</t>
  </si>
  <si>
    <t>15.04.08.02.e</t>
  </si>
  <si>
    <t>15.04.11.01.e</t>
  </si>
  <si>
    <t>15.05.01.01.e</t>
  </si>
  <si>
    <t>15.05.04.01.h</t>
  </si>
  <si>
    <t>15.05.04.01.j</t>
  </si>
  <si>
    <t>15.05.04.03.b</t>
  </si>
  <si>
    <t>15.05.04.05.a</t>
  </si>
  <si>
    <t>15.05.04.05.b</t>
  </si>
  <si>
    <t>15.05.04.05.c</t>
  </si>
  <si>
    <t>15.05.04.05.d</t>
  </si>
  <si>
    <t>15.05.04.05.e</t>
  </si>
  <si>
    <t>15.05.04.05.f</t>
  </si>
  <si>
    <t>15.06.50*</t>
  </si>
  <si>
    <t>15.06.51*</t>
  </si>
  <si>
    <t>15.06.52*</t>
  </si>
  <si>
    <t>15.06.53*</t>
  </si>
  <si>
    <t>15.08.01.01.a*</t>
  </si>
  <si>
    <t>15.08.01.01.b*</t>
  </si>
  <si>
    <t>15.08.01.01.c*</t>
  </si>
  <si>
    <t>15.08.01.01.d*</t>
  </si>
  <si>
    <t>15.08.01.01.e*</t>
  </si>
  <si>
    <t>15.08.01.01.f*</t>
  </si>
  <si>
    <t>15.08.01.01.g*</t>
  </si>
  <si>
    <t>15.08.01.01.h*</t>
  </si>
  <si>
    <t>15.08.01.01.i*</t>
  </si>
  <si>
    <t>15.08.01.01.l*</t>
  </si>
  <si>
    <t>15.08.01.01.m*</t>
  </si>
  <si>
    <t>15.08.01.01.n*</t>
  </si>
  <si>
    <t>15.08.02.04.a</t>
  </si>
  <si>
    <t>15.08.02.04.b</t>
  </si>
  <si>
    <t>15.08.02.20.c</t>
  </si>
  <si>
    <t>15.08.02.20.o</t>
  </si>
  <si>
    <t>15.08.02.24.c</t>
  </si>
  <si>
    <t>15.08.02.27.a</t>
  </si>
  <si>
    <t>15.08.02.31.a</t>
  </si>
  <si>
    <t>15.08.02.31.b</t>
  </si>
  <si>
    <t>15.08.02.31.d</t>
  </si>
  <si>
    <t>15.08.02.62.a*</t>
  </si>
  <si>
    <t>15.08.02.62.b*</t>
  </si>
  <si>
    <t>15.08.12.01.c</t>
  </si>
  <si>
    <t>15.10.02.01.c</t>
  </si>
  <si>
    <t>15.10.03.31.a</t>
  </si>
  <si>
    <t>15.10.03.31.c</t>
  </si>
  <si>
    <t>15.10.03.41.a</t>
  </si>
  <si>
    <t>15.10.03.47.a</t>
  </si>
  <si>
    <t>15.10.03.47.c</t>
  </si>
  <si>
    <t>15.10.03.76.b</t>
  </si>
  <si>
    <t>15.11.11.02.f</t>
  </si>
  <si>
    <t>15.13.01.04.a*</t>
  </si>
  <si>
    <t>15.14.01.01.d</t>
  </si>
  <si>
    <t>15.14.01.02.b</t>
  </si>
  <si>
    <t>15.14.02.02.a</t>
  </si>
  <si>
    <t>15.14.02.04.b</t>
  </si>
  <si>
    <t>15.15.01.01.b</t>
  </si>
  <si>
    <t>15.15.01.12.c</t>
  </si>
  <si>
    <t>15.15.02.01.b</t>
  </si>
  <si>
    <t>15.16.01.02</t>
  </si>
  <si>
    <t>15.20.13.01.m</t>
  </si>
  <si>
    <t>15.20.14.01.a</t>
  </si>
  <si>
    <t>15.20.14.03.a</t>
  </si>
  <si>
    <t>15.29.a*</t>
  </si>
  <si>
    <t>15.45.01.02.a</t>
  </si>
  <si>
    <t>15.45.02.01.a</t>
  </si>
  <si>
    <t>15.45.03.01.a</t>
  </si>
  <si>
    <t>15.45.04.01.b</t>
  </si>
  <si>
    <t>15.45.04.31.a</t>
  </si>
  <si>
    <t>15.45.05.01.c</t>
  </si>
  <si>
    <t>15.45.05.02.a</t>
  </si>
  <si>
    <t>15.45.11.01.b</t>
  </si>
  <si>
    <t>15.45.11.02.a</t>
  </si>
  <si>
    <t>Tubazioni flessibili in PVC: D=32 mm § Installationsrohre aus PVC, flexibel: D=32 mm</t>
  </si>
  <si>
    <t>Tubazioni flessibili in PVC: D=50 mm § Installationsrohre aus PVC, flexibel: D=50 mm</t>
  </si>
  <si>
    <t>Cassette di derivazione da incasso (lxhxp) fina a ca. 160x130x70 mm § Abzweigdosen UP (bxhxt) bis zu ca. 160x130x70 mm</t>
  </si>
  <si>
    <t>Cassette di derivazione da incasso (lxhxp) § Abzweigdose entsprechend der technischen Normen(bxhxt)</t>
  </si>
  <si>
    <t>Cassette di derivazione da incasso (lxhxp) 516x202x80 mm § Abzweigdosen UP (bxhxt) 516x202x80 mm</t>
  </si>
  <si>
    <t>Cassette di derivazione da incasso (lxhxp) 516x294x80 mm § Abzweigdosen UP (bxhxt) 516x294x80 mm</t>
  </si>
  <si>
    <t>Canali in lamiera zincata Canale rettilineo 300x50/75 mm § Kanäle aus verzinktem Blech Gerader Kanal 300x50/75 mm</t>
  </si>
  <si>
    <t>Linea con conduttori flessibili isolati in PVC FS17 1x10 mm2 § PVC-isolierte Aderleitung FS17 1x10 mm2</t>
  </si>
  <si>
    <t>Linee unipolari con cavi flessibili in rame § Kupferkabel mit flexiblen Leitern, einpolige Leitung, Isolierung Gummi</t>
  </si>
  <si>
    <t>Linee tripolari con cavi flessibili in rame § Kupferkabel mit flexiblen Leitern, einpolige Leitung, Isolierung Gummi</t>
  </si>
  <si>
    <t>Linee pentapolari con cavi flessibili in rame § Kupferkabel mit flexiblen Leitern, dreipolige Leitung, Isolierung Gummi</t>
  </si>
  <si>
    <t>QUADRO ELETTRICO QEG § Stromverteilungstafel QEG</t>
  </si>
  <si>
    <t>QUADRO ELETTRICO QEPT § Stromverteilungstafel QEPT</t>
  </si>
  <si>
    <t>QUADRO ELETTRICO QEC § Stromverteilungstafel QEC</t>
  </si>
  <si>
    <t>COMPRESSORE A PISTONE 50L § Kolbenkompressor  50L</t>
  </si>
  <si>
    <t>Apparecchio stagno Led IP65 § LED-Leuchte der Schutzklasse IP65</t>
  </si>
  <si>
    <t>Apparecchio stagno IP66Led § LED-Feuchtraumwannenleuchte in Schutzart IP66</t>
  </si>
  <si>
    <t>Apparecchio Led  L1800 § LED-Einzellichtleiste L1800</t>
  </si>
  <si>
    <t>Apparecchio Led L900 § LED-Einzellichtleiste  L900</t>
  </si>
  <si>
    <t>Apparecchio Led  Incasso 11W § LED Decken-Einbauleuchte 11W</t>
  </si>
  <si>
    <t>Apparecchio Led  Incasso 1X26W § LED-Einbau-Downlight 1X26W</t>
  </si>
  <si>
    <t>Apparecchio a Sospensione 20W § LED-Pendelleuchte 20W</t>
  </si>
  <si>
    <t>Apparecchio a Sospensione 12W § LED Pendelleuchte 12W</t>
  </si>
  <si>
    <t>STRIP LED 1000 § STRIP LED 1000</t>
  </si>
  <si>
    <t>STRIP LED 1500 § STRIP LED 1500</t>
  </si>
  <si>
    <t>PROIETTORE LED 45W § Allzweckflutlicht 45W</t>
  </si>
  <si>
    <t>ARMATURA DA INCASSO § LED-Allzweckflutl</t>
  </si>
  <si>
    <t>Punto luce per parete/soffitto/illuminazione a pavimento § Lichtauslass für Wand/Oberboden/Bodenbeleuchtung</t>
  </si>
  <si>
    <t>Punto per dispositivo di comando sotto intonaco § Auslass für Schaltgerät in Unterputzausführung</t>
  </si>
  <si>
    <t>Punto per dispositivo di comando in esecuzione a vista  § Auslass für Schaltgerät in Aufputzausführung</t>
  </si>
  <si>
    <t>Dispositivo di comando sotto intonaco § Schaltgerät in Unterputzausführung</t>
  </si>
  <si>
    <t>Dispositivo di comando in esecuzione a vista § Schaltgerät in Aufputzausführung</t>
  </si>
  <si>
    <t>APPARECCHIO LED ILLUMINAZIONE SICUREZZA § LED Sicherheit</t>
  </si>
  <si>
    <t>APPARECCHIO LED ILLUMINAZIONE SICUREZZA VIE DI FUGA § Sicherheitsleuchte zur Fluchtwegbeleuchtung</t>
  </si>
  <si>
    <t>Punto luce per illuminazione d’emergenza autonoma § Lichtauslass für autonome Notbeleuchtung in Unterputzausführung</t>
  </si>
  <si>
    <t>Assemblaggio, installazione e collegamento di quadretto § Zusammenbau, Installation und Anschluss einer Steckdosentafel</t>
  </si>
  <si>
    <t>Punto presa per presa bipolare 16 A § Auslass für Steckdose zweipolig 16 A</t>
  </si>
  <si>
    <t>Presa 16A Schuko o multipla 10/16A § Steckdose 16A Schuko oder mehrfach 10/16A</t>
  </si>
  <si>
    <t>Punto presa per presa bipolare 16 A § Auslass Steckdose zweipolig 16 A</t>
  </si>
  <si>
    <t>Punto presa per presa tipo CEE § Auslass Steckdose Typ CEE</t>
  </si>
  <si>
    <t>Realizzazione di punto di derivazione con tubo vuoto § Erstellen eines Auslasses mit Leerrohr in auf Putz Ausführung</t>
  </si>
  <si>
    <t>APPARECCHIO LED ILLUMINAZIONE EMERGENZA A SOFFITTO § LED-Notlichtleuchte zur Anbaumontage an Dec</t>
  </si>
  <si>
    <t>Dispersore lineare Corda di rame 35 mm2 § Linienförmige Erdleitung Kupferseil 35 mm2</t>
  </si>
  <si>
    <t>Dispersore in profilato croce: lungh. 1500mm § Profilstaberder: L 1500mm</t>
  </si>
  <si>
    <t>Colleg. equipotenz.: collegamenti di sezione 6 mm2 § Potentialausgleich: Verbindung mit Querschnitt 6 mm2</t>
  </si>
  <si>
    <t>Collegamento equipotenz. per centrale tecnologica § Reihe von Potentialausgleichverbindungen in Technikräumen</t>
  </si>
  <si>
    <t>Rete aerea tondino zincato diametro 10 mm § Auffangleiter Runddraht feuerverzinkt 10 mm</t>
  </si>
  <si>
    <t>Asta di captazione per la protezione isolata § Fangstange als getrennte Fangeinrichtung</t>
  </si>
  <si>
    <t>Elementi di calata installati a vista sulle murature esterne § Ableiter in Sicht an der Aussenmauer montiert</t>
  </si>
  <si>
    <t>Pulsante campanello con suoneria § Klingeltaster mit Klingel</t>
  </si>
  <si>
    <t>Attacco dati sotto intonaco § Datenauslasses in Unterputzausführung</t>
  </si>
  <si>
    <t>Presa dati sotto intonaco § Datensteckdose in Unterputzausführung</t>
  </si>
  <si>
    <t>Presa dati in esecuzione a vista § Datensteckdose in Aufputzausführung</t>
  </si>
  <si>
    <t>Riscaldamento a pavimento Piano Primo § Elektrische Heizanlage</t>
  </si>
  <si>
    <t>Centrale rivelazione incendi fino a 4 loop autonomia 24 h § Brandschutzmeldezentrale bis 4 loop Autonomie 24 Stunden</t>
  </si>
  <si>
    <t>Rivelatore ottico puntiforme di fumo § Lieferung, Montage und Verbindung von optischem Rauchmelder</t>
  </si>
  <si>
    <t>Pulsante manuale con isolatore di cortocircuito § Druckknopfmelder mit Kurzschlusstrenner</t>
  </si>
  <si>
    <t>Ripetitore ottico Per collegamento al loop § Melderparallelanzeige Für den Anschluss an den Ringbus</t>
  </si>
  <si>
    <t>Modulo Loop 1 in 1 out Modulo Loop 1 IN 1 OUT § Loop-Modul 1 in 1 out Loop-Modul 1 IN 1 OUT</t>
  </si>
  <si>
    <t>Sirena allarme incendio Sirena con lampeggiante con isolatore § Brandalarmsirene Sirene mit Blinkleuchte und Trenner</t>
  </si>
  <si>
    <t>Sirena esterna allarme incendio Sirena esterna § Brandalarmaußensirene Aussensirene</t>
  </si>
  <si>
    <t>Attacco per apparecchiatura collegata al Loop 90m § Auslass für Ringbusgerät 90m</t>
  </si>
  <si>
    <t>Attacco per apparecchiatura collegata al Loop 15m § Auslass für Ringbusgerät 15m</t>
  </si>
  <si>
    <t>OS30</t>
  </si>
  <si>
    <t>cad § St</t>
  </si>
  <si>
    <t>Prezzo totale (quantità per prezzo unitario)
Gesamtpreis (Mange mal Einheitspreis)</t>
  </si>
  <si>
    <t>A corpo
Pauschal</t>
  </si>
  <si>
    <t>No.
Nr.</t>
  </si>
  <si>
    <t>Moso in Passiria § Moos in Passeier</t>
  </si>
  <si>
    <t>Progetto esecutivo - Rifugio Petrarca § Ausführungsproject - Stettiner Hütte</t>
  </si>
  <si>
    <t>Plan § Pfelders</t>
  </si>
  <si>
    <t>Oneri per trasporto in elicottero dispositivi di sicurezza § Kosten für Transport mit Hubschrauber OG1</t>
  </si>
  <si>
    <t>01.02.08.03.a</t>
  </si>
  <si>
    <t>Nolo di ponteggio facciate - prime 4 settimane § Miete von Gerüst - Fassaden - erste 4 Wochen GESAMT</t>
  </si>
  <si>
    <t>01.02.08.03.b</t>
  </si>
  <si>
    <t>Nolo di ponteggio - giorni successivi (totale di 4 mesi -rustico -prima stagione) - SOMMANO m2*giorno § Miete von Gerüst - weitere Wochen (Gesamt 4 Wochen - Rohbau - Erste Saison) GESAMT m²*Tag</t>
  </si>
  <si>
    <t>01.02.08.08.a</t>
  </si>
  <si>
    <t>Mensola parasassi (mantovana) - lato sud della nuova costruzione per proteggere il nuovo dormitorio provvisorio che si troverà più in basso -  prime 4 settimane - SOMMANO mL § Steinschlagschutz Konsole GESAMT m</t>
  </si>
  <si>
    <t>01.02.08.08.b</t>
  </si>
  <si>
    <t>Mensola parasassi per i giorni successivi (sommano 3 mesi per un totale di 4 mesi nell'ipotesi di realizzare tutto il rustico fino a copertura nella prima stagione - SOMMANO mL*giorno § Steinschlagschutz Konsole GESAMT m * Tag</t>
  </si>
  <si>
    <t>01.02.08.09.a</t>
  </si>
  <si>
    <t>Scala a pioli aggiuntiva larghezza 0,7 m - prime 4 settimane - SOMMANO m § zusätliche Leiter GESAMT m</t>
  </si>
  <si>
    <t>01.02.08.09.b</t>
  </si>
  <si>
    <t>Scala a pioli aggiuntiva larghezza 0,7 m - successivi 3 mesi - SOMMANO m*giorno § zusätliche Leiter GES. m*Tag</t>
  </si>
  <si>
    <t>01.06.03.08.a</t>
  </si>
  <si>
    <t>Recinzione di cantiere - montaggio e smontaggio per 3 volte (si ipotizza di togliere la rete a fine stagione per non farla distruggere dalla neve) [per il primo mese X 3 stagioni] - SOMMANO m2 § Baustellenzaun - erster Monat - 3 Saisons GESAMT m²</t>
  </si>
  <si>
    <t>01.06.03.08.b</t>
  </si>
  <si>
    <t>Recinzione di cantiere - successivi 4 mesi per 3 stagioni - SOMMANO m2*MESE § Baustellenzaun zusätzliche 2 Monate x 2 Saisons GESAMT m²*MONAT</t>
  </si>
  <si>
    <t>Recinzione di cantiere - deposito attrezzature, materiali e rifiuti - area a valle montaggio e smontaggio per 1 volta [si ipotizza di mantenere fissa la postazione a valle] - SOMMANO m2 § Baustellenzaun - Werkzeuglager, Material- und Abfalllager - Tal-Baustelle GESAMT m²*MONAT</t>
  </si>
  <si>
    <t>Recinzione di cantiere - deposito merci e rifiuti area a valle - successivi 28 mesi - SOMMANO m2*MESE § Baustellenzaun - Werkzeuglager, Material- und Abfalllager - Tal-Baustelle - zusätzliche 28 Monate GESAMT m²*MONAT</t>
  </si>
  <si>
    <t>01.06.03.10.a</t>
  </si>
  <si>
    <t>cancellI di cantiere per area di deposito a valle - montaggio, smontaggio e primo mense - SOMMANO m2 § Baustellentor für lagerfläche im Tal - Erster Monat GES. m²</t>
  </si>
  <si>
    <t>01.06.03.10.b</t>
  </si>
  <si>
    <t>CancellI di cantiere per area di deposito a valle - successivi 28 mesi - SOMMANO m2*MESE § Baustellentor für lagerfläche im Tal - zusätzliche 28 Monate GESAMT m²*MONAT</t>
  </si>
  <si>
    <t>01.06.03.18.a</t>
  </si>
  <si>
    <t>Crepuscolari rossi recinzione a valle - 5 per 29 mesi § Dämmerbeleuchtung rot, Zaun Tal-Baustelle</t>
  </si>
  <si>
    <t>01.06.01.01.a</t>
  </si>
  <si>
    <t>Ufficio di cantiere: 1 in quota + 1 a valle - montaggio e primo mese * 3 stagioni § Baustellenbüro: 1 obere + 1 untere Baustelle - Aufbau und 1. monat 3 Saisons</t>
  </si>
  <si>
    <t>01.06.01.01.b</t>
  </si>
  <si>
    <t>Ufficio di cantiere 1 in quota + 1 a valle - successivi 4 mesi per 3 stagioni - sommano GIORNI §Baustellenbüro: 1 obere + 1 untere Baustelle - zusätzliche 4 Monate - 3 Saisons TAGE</t>
  </si>
  <si>
    <t>N.P.4</t>
  </si>
  <si>
    <t>N.P.5</t>
  </si>
  <si>
    <t>N.P. 1</t>
  </si>
  <si>
    <t>Baracca ad uso infermeria in quota per 3 stagioni - primo mese § Baustellencontainer für erste Hilfe obere Baustelle erster Monat 3 Saisons</t>
  </si>
  <si>
    <t xml:space="preserve">N.P. 2 </t>
  </si>
  <si>
    <t>Baracca ad uso infermeria in quota successivi 4 mesi per 3 stagioni  §
Baustellencontainer für erste Hilfe obere Baustelle zusätzliche 4  Monate - 3 Saisons</t>
  </si>
  <si>
    <t>01.06.01.10.a</t>
  </si>
  <si>
    <t>WC di cantiere 1 in quota + 1 a valle - trasporto montaggio e primo mese per 3 stagioni § Baustellentoilette 1 obere + 1 untere Baustellenfläche transport und Aufbau 1. Monat - 3 Saisons</t>
  </si>
  <si>
    <t>WC di cantiere 1 in quota + 1 a valle -successivi 4 mesi per 3 stagioni - sommano GIORNI § Baustellentoilette 1 obere + 1 untere Baustellenfläche transport und Aufbau zusätzliche 4 Monate - 3 Saisons</t>
  </si>
  <si>
    <t>01.06.02.01.a</t>
  </si>
  <si>
    <t>Cartello di cantiere -4 mesi per 2 stagioni - sommano GIORNI § Baustellenschild 4 Monate 2 Saisons</t>
  </si>
  <si>
    <t>01.06.03.03.a</t>
  </si>
  <si>
    <t>Recinzione area di scavo a monte del piano seminterrato per la durata di 1 mese prima del reinterro - SOMMANO mL § Zaun für Baugrube 1 Monat GESAMT m</t>
  </si>
  <si>
    <t>N.P. 6</t>
  </si>
  <si>
    <t>N.P.3</t>
  </si>
  <si>
    <t xml:space="preserve">Realizzazione di passerella di collegamento tra baracche dormitori e rifugio (mq) § Errichten von Verbindungsgallerie zwischen den Schlaflager-Hütten und dem Schutzhaus (qm) </t>
  </si>
  <si>
    <t xml:space="preserve">Baracca ad uso dormitori:  cantiere a monte  - successivi 4 mesi per 3 stagioni sommano GIORNI § Schlaflager-Hütte: Obere Baustelle - zusätzliche 4 Monate, 3 Saisons lang. Summe Tage </t>
  </si>
  <si>
    <t xml:space="preserve">Sistemazione strada - importo a corpo per adeguamento temporaneo della strada sterrata da Plan alla Malga Lazins per il passaggio di autotrasporti per scarico  materiale - livellamento buche, adeguamento curve, allargamento sede stradale ove necessario, consolidamento temporaneo ponti o passaggi in alveo - e successivo ripristino § Vorbereitung Zufahrtsstraße - Pauschalbetrag für temporäre Strassenanpassungsarbeten von Pfelders bis zur Lazinser Alm für die Zufahrt von Materialtransport-Wagen - Begradigung, Anpassung Kurven, ggfls. Verbreiten der  Fahrbahn, zeitweilige Verstärkung der Brücken bzw. Durchfart auf Bachboden, und Wiederherstellen.   </t>
  </si>
  <si>
    <t>Baracca ad uso dormitori: a monte  - montaggio e primo mese * 3 stagioni § Schlaflager-Hütte: Obere Baustelle - Aufbau und erster Monat, 3 Saisons lang</t>
  </si>
  <si>
    <t>Porta tipo saloon predisp. per rivest. § Tür mit Saloon-Öffnung für Holzverkleidung</t>
  </si>
  <si>
    <t>03.07.01.03.a*</t>
  </si>
  <si>
    <t>07.01.05.01.c</t>
  </si>
  <si>
    <t>Barriera antivapore in teli flessibili: Sd &gt;= 20m § Dampfbremse aus biegsamen Folien: Sd &gt;= 20m</t>
  </si>
  <si>
    <t>Tubazione di evacuazione fumi cappa cucina diametro 400mm § Rauchabzugsrohrleitung Küchenabzugshaube Durchmesser 400mm</t>
  </si>
  <si>
    <t xml:space="preserve">OS28_IMPIANTI TERMICI E CONDIZIONAMENTO § OS28_HEIZUNGS- U. KLIMAANLAGEN </t>
  </si>
  <si>
    <t>OS21_OPERE STRUTTURALI SPECIALI § OS21_ARBEITEN FÜR SPEZIALTRAGWERKE</t>
  </si>
  <si>
    <t>OS13_STRUTTURE PREFABBRICATE IN CEMENTO ARMATO § OS13_STAHLBETONFERTIGTEILE FÜR TRAGWERKE</t>
  </si>
  <si>
    <t>OS3_IMPIANTO IDRICO-SANITARIO § OS3_SANITÄRANLAGEN</t>
  </si>
  <si>
    <t>Ancoraggi a iniezione con colla bicomponente per ferri § Injektionsverankerungen mit Zweikomponentenkleber</t>
  </si>
  <si>
    <t>OS21</t>
  </si>
  <si>
    <t>OS23_DEMOLIZIONE DI OPERE § 0S23_ABBRUCH VON BAUWERKEN</t>
  </si>
  <si>
    <t>OS23</t>
  </si>
  <si>
    <t>14.09.01.01.h*</t>
  </si>
  <si>
    <t>13.04.03.07*</t>
  </si>
  <si>
    <t>Oneri per trasporto in elicottero § Kosten für Transport mit Hubschrauber</t>
  </si>
  <si>
    <t>ANLAGE C1 - Pauschal -
VERZEICHNIS DER ARBEITEN UND LIEFERUNGEN
ANGEBOT MIT EINHEITSPREISEN</t>
  </si>
  <si>
    <t>Riepilogo / Zusammenfassung</t>
  </si>
  <si>
    <t>Importo lavori a corpo / Gesamtbetrag der Arbeiten nach Pauschal :</t>
  </si>
  <si>
    <t>Importo totale offerto per lavori a corpo SENZA oneri di sicurezza / 
Gesamtbetrag des Angebotes für die Arbeiten Pauschal OHNE Kosten für Sicherheitsmaßnahmen :</t>
  </si>
  <si>
    <t>Importo a base d'asta senza oneri di sicurezza / Ausschreibungssumme ohne Kosten für Sicherheitsmaßnahmen:</t>
  </si>
  <si>
    <t>Pos. n.
LV-Pos.Nr.</t>
  </si>
  <si>
    <t>Unità di misura
Maßeinheit</t>
  </si>
  <si>
    <t>Categorie SOA
SOA Kategorie</t>
  </si>
  <si>
    <t>ANLAGE C1 - Sicherheitsmaßnahmen - VERZEICHNIS DER ARBEITEN UND LIEFERUNGEN
ANGEBOT MIT EINHEITSPREISEN</t>
  </si>
  <si>
    <t>Importo totale oneri di sicurezza / Gesamtbetrag des Angebotes für Sicherheitsmaßnahmen :</t>
  </si>
  <si>
    <t>ANLAGE C1 - VERZEICHNIS DER ARBEITEN UND LIEFERUNGEN ANGEBOT MIT EINHEITSPREISEN</t>
  </si>
  <si>
    <t>Importo a base d'asta (al netto degli oneri di sicurezza): A Misura
Ausschreibungsbetrag (ohne Sicherheitsmaßnahmen): Aufmaß</t>
  </si>
  <si>
    <t>Importo a base d'asta (al netto degli oneri di sicurezza): A Corpo
Ausschreibungsbetrag (ohne Sicherheitsmaßnahmen): Pauschal</t>
  </si>
  <si>
    <t>Anno prezziario di riferimento / Bezugsjahr des Richtpreisverzeichnisses:</t>
  </si>
  <si>
    <t>Termine presentazione offerte / Frist für die Einreichung der Angebote:</t>
  </si>
  <si>
    <t>Dislocazione / Verlegung:</t>
  </si>
  <si>
    <t>Comune / Gemeinde:</t>
  </si>
  <si>
    <t>Dati appalto / Ausschreibungsdaten:</t>
  </si>
  <si>
    <t>Denominazione / Bezeichnung:</t>
  </si>
  <si>
    <t>Cod. programma annuale opere pubbliche / Kodex des Jahresprogrammes für öffentliche 
Bauaufträge:</t>
  </si>
  <si>
    <t>Cod. CIG / CIG Kodex</t>
  </si>
  <si>
    <t>Cod. CPV prevalente / Vorherrschender Kodex CPV:</t>
  </si>
  <si>
    <t>Dati impresa / Daten des Unternehmens:</t>
  </si>
  <si>
    <t>Ragione o denominazione sociale / Firmen- oder Unternehmensbezeichung:</t>
  </si>
  <si>
    <t>Codice fiscale (impresa) / Steuernr. (Unternehmen):</t>
  </si>
  <si>
    <t>Sede impresa / Sitz des Unternehmens:</t>
  </si>
  <si>
    <t>Importo Lavori a MISURA
Betrag der Arbeiten NACH AUFMASS</t>
  </si>
  <si>
    <t>Importo Lavori a CORPO
Betrag der Arbeiten PAUSCHAL</t>
  </si>
  <si>
    <t>Importo totale offerto per lavori Lavori A Misura e/o A Corpo SENZA oneri di sicurezza
Gesamtbetrag für Arbeiten nach Auf Maß und/oder Pauschal OHNE der Kosten für Sicherheitsmaßnahmen</t>
  </si>
  <si>
    <t>Importo a base d'asta senza oneri di sicurezza
Ausschreibungssumme ohne Kosten für Sicherheitsmaßnahmen</t>
  </si>
  <si>
    <t>Ribasso in lettere
Abschlag in Buchstaben</t>
  </si>
  <si>
    <t>Oneri di sicurezza
Kosten für Sicherheitsmaßnahmen</t>
  </si>
  <si>
    <t>Importo totale offerto per lavori Lavori A Misura e/o A Corpo CON oneri di sicurezza
Gesamtbetrag für Arbeiten nach Auf Maß und/oder Pauschal EINSCHLIEßLICH der Kosten für Sicherheitsmaßnahmen</t>
  </si>
  <si>
    <t>RIEPILOGO
ZUSAMMENFASSUNG</t>
  </si>
  <si>
    <t>Abschlag in %</t>
  </si>
  <si>
    <t>Oneri sicurezza / Kosten für Sicherheitsmaßnahmen</t>
  </si>
  <si>
    <t>Lavori a corpo / Arbeiten Pauschal</t>
  </si>
  <si>
    <t>45.21.24.13</t>
  </si>
  <si>
    <t>a corpo
(anni) § Psch. (Jahre)</t>
  </si>
  <si>
    <t>a corpo § Psch.</t>
  </si>
  <si>
    <t>m2*gg § m2*Tag</t>
  </si>
  <si>
    <t>m*gg § m*Tag</t>
  </si>
  <si>
    <t>gg § Tage</t>
  </si>
  <si>
    <t>m2*mese § 
m2*Monat</t>
  </si>
  <si>
    <t>OS18-A_COMPONENTI STRUTTURALI IN ACCIAIO § OS18-A_
BAUELEMENTE AUS STAHL ODER METALL</t>
  </si>
  <si>
    <t>OS18</t>
  </si>
  <si>
    <r>
      <t xml:space="preserve">Rasante per interni </t>
    </r>
    <r>
      <rPr>
        <b/>
        <sz val="9"/>
        <color theme="1"/>
        <rFont val="Arial"/>
        <family val="2"/>
      </rPr>
      <t>Vedi N. 1 OS7</t>
    </r>
    <r>
      <rPr>
        <sz val="9"/>
        <color theme="1"/>
        <rFont val="Arial"/>
        <family val="2"/>
      </rPr>
      <t xml:space="preserve"> § Spachtel auf Innenwänden </t>
    </r>
    <r>
      <rPr>
        <b/>
        <sz val="9"/>
        <color theme="1"/>
        <rFont val="Arial"/>
        <family val="2"/>
      </rPr>
      <t>Siehe N. 1 OS7</t>
    </r>
  </si>
  <si>
    <r>
      <t xml:space="preserve">Rasante per interni </t>
    </r>
    <r>
      <rPr>
        <b/>
        <sz val="9"/>
        <color theme="1"/>
        <rFont val="Arial"/>
        <family val="2"/>
      </rPr>
      <t xml:space="preserve">Vedi N. 29 OG1 </t>
    </r>
    <r>
      <rPr>
        <sz val="9"/>
        <color theme="1"/>
        <rFont val="Arial"/>
        <family val="2"/>
      </rPr>
      <t xml:space="preserve">§ Spachtel auf Innenwänden </t>
    </r>
    <r>
      <rPr>
        <b/>
        <sz val="9"/>
        <color theme="1"/>
        <rFont val="Arial"/>
        <family val="2"/>
      </rPr>
      <t>Siehe N. 29 OG1</t>
    </r>
  </si>
  <si>
    <t>77177855A8</t>
  </si>
  <si>
    <t>12/02/2019, ore 12</t>
  </si>
  <si>
    <t>22.01.054.008.01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</si>
</sst>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#,##0.00\ &quot;€&quot;;\-#,##0.00\ &quot;€&quot;"/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#,##0.00\ &quot;€&quot;"/>
    <numFmt numFmtId="167" formatCode="000000"/>
    <numFmt numFmtId="168" formatCode="00000000&quot;-&quot;0"/>
    <numFmt numFmtId="169" formatCode="dd\/mm\/yyyy;@"/>
    <numFmt numFmtId="170" formatCode="#,##0.00_ ;\-#,##0.00\ "/>
    <numFmt numFmtId="171" formatCode=";;;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5"/>
        <bgColor indexed="35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6">
    <xf numFmtId="0" fontId="0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6" fillId="30" borderId="9" applyNumberFormat="0" applyAlignment="0" applyProtection="0"/>
    <xf numFmtId="0" fontId="27" fillId="0" borderId="15" applyNumberFormat="0" applyFill="0" applyAlignment="0" applyProtection="0"/>
    <xf numFmtId="0" fontId="29" fillId="36" borderId="16" applyNumberFormat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164" fontId="9" fillId="0" borderId="0" applyFont="0" applyFill="0" applyBorder="0" applyAlignment="0" applyProtection="0"/>
    <xf numFmtId="0" fontId="17" fillId="31" borderId="9" applyNumberFormat="0" applyAlignment="0" applyProtection="0"/>
    <xf numFmtId="165" fontId="9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21" fillId="33" borderId="0" applyNumberFormat="0" applyBorder="0" applyAlignment="0" applyProtection="0"/>
    <xf numFmtId="0" fontId="9" fillId="0" borderId="0"/>
    <xf numFmtId="0" fontId="9" fillId="0" borderId="0"/>
    <xf numFmtId="0" fontId="15" fillId="30" borderId="8" applyNumberFormat="0" applyAlignment="0" applyProtection="0"/>
    <xf numFmtId="9" fontId="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3" fillId="0" borderId="0"/>
    <xf numFmtId="0" fontId="2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6" fillId="0" borderId="14" applyNumberFormat="0" applyFill="0" applyAlignment="0" applyProtection="0"/>
    <xf numFmtId="0" fontId="26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22" fillId="35" borderId="0" applyNumberFormat="0" applyBorder="0" applyAlignment="0" applyProtection="0"/>
    <xf numFmtId="0" fontId="20" fillId="32" borderId="0" applyNumberFormat="0" applyBorder="0" applyAlignment="0" applyProtection="0"/>
    <xf numFmtId="164" fontId="9" fillId="0" borderId="0" applyFont="0" applyFill="0" applyBorder="0" applyAlignment="0" applyProtection="0"/>
    <xf numFmtId="0" fontId="13" fillId="0" borderId="0"/>
    <xf numFmtId="0" fontId="13" fillId="34" borderId="11" applyNumberFormat="0" applyFont="0" applyAlignment="0" applyProtection="0"/>
    <xf numFmtId="0" fontId="3" fillId="0" borderId="0"/>
    <xf numFmtId="0" fontId="3" fillId="34" borderId="11" applyNumberFormat="0" applyFont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11" borderId="0" applyNumberFormat="0" applyBorder="0" applyAlignment="0" applyProtection="0"/>
    <xf numFmtId="0" fontId="3" fillId="17" borderId="0" applyNumberFormat="0" applyBorder="0" applyAlignment="0" applyProtection="0"/>
    <xf numFmtId="0" fontId="2" fillId="0" borderId="0"/>
    <xf numFmtId="0" fontId="2" fillId="34" borderId="11" applyNumberFormat="0" applyFont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1" borderId="0" applyNumberFormat="0" applyBorder="0" applyAlignment="0" applyProtection="0"/>
    <xf numFmtId="0" fontId="2" fillId="17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34" borderId="11" applyNumberFormat="0" applyFont="0" applyAlignment="0" applyProtection="0"/>
    <xf numFmtId="0" fontId="1" fillId="0" borderId="0"/>
    <xf numFmtId="0" fontId="1" fillId="34" borderId="11" applyNumberFormat="0" applyFont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8" borderId="0" applyNumberFormat="0" applyBorder="0" applyAlignment="0" applyProtection="0"/>
    <xf numFmtId="0" fontId="1" fillId="14" borderId="0" applyNumberFormat="0" applyBorder="0" applyAlignment="0" applyProtection="0"/>
    <xf numFmtId="0" fontId="1" fillId="9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6" borderId="0" applyNumberFormat="0" applyBorder="0" applyAlignment="0" applyProtection="0"/>
    <xf numFmtId="0" fontId="1" fillId="11" borderId="0" applyNumberFormat="0" applyBorder="0" applyAlignment="0" applyProtection="0"/>
    <xf numFmtId="0" fontId="1" fillId="17" borderId="0" applyNumberFormat="0" applyBorder="0" applyAlignment="0" applyProtection="0"/>
    <xf numFmtId="0" fontId="1" fillId="0" borderId="0"/>
    <xf numFmtId="0" fontId="1" fillId="34" borderId="11" applyNumberFormat="0" applyFont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8" borderId="0" applyNumberFormat="0" applyBorder="0" applyAlignment="0" applyProtection="0"/>
    <xf numFmtId="0" fontId="1" fillId="14" borderId="0" applyNumberFormat="0" applyBorder="0" applyAlignment="0" applyProtection="0"/>
    <xf numFmtId="0" fontId="1" fillId="9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6" borderId="0" applyNumberFormat="0" applyBorder="0" applyAlignment="0" applyProtection="0"/>
    <xf numFmtId="0" fontId="1" fillId="11" borderId="0" applyNumberFormat="0" applyBorder="0" applyAlignment="0" applyProtection="0"/>
    <xf numFmtId="0" fontId="1" fillId="17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/>
    <xf numFmtId="0" fontId="10" fillId="0" borderId="0" xfId="0" applyFont="1" applyAlignment="1"/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0" fillId="0" borderId="7" xfId="0" applyFont="1" applyBorder="1" applyAlignment="1"/>
    <xf numFmtId="0" fontId="0" fillId="0" borderId="6" xfId="0" applyFont="1" applyBorder="1" applyAlignment="1"/>
    <xf numFmtId="0" fontId="7" fillId="4" borderId="4" xfId="0" applyNumberFormat="1" applyFont="1" applyFill="1" applyBorder="1" applyAlignment="1" applyProtection="1"/>
    <xf numFmtId="0" fontId="0" fillId="0" borderId="0" xfId="0" applyProtection="1"/>
    <xf numFmtId="0" fontId="8" fillId="0" borderId="0" xfId="0" applyFont="1" applyFill="1" applyBorder="1" applyAlignment="1" applyProtection="1">
      <alignment horizontal="center"/>
    </xf>
    <xf numFmtId="0" fontId="0" fillId="0" borderId="0" xfId="0" applyFill="1" applyProtection="1"/>
    <xf numFmtId="0" fontId="30" fillId="0" borderId="4" xfId="54" applyFont="1" applyBorder="1" applyAlignment="1" applyProtection="1">
      <alignment horizontal="center" vertical="center"/>
    </xf>
    <xf numFmtId="0" fontId="30" fillId="38" borderId="4" xfId="54" applyFont="1" applyFill="1" applyBorder="1" applyAlignment="1" applyProtection="1">
      <alignment vertical="center"/>
    </xf>
    <xf numFmtId="0" fontId="30" fillId="38" borderId="4" xfId="54" applyFont="1" applyFill="1" applyBorder="1" applyAlignment="1" applyProtection="1">
      <alignment vertical="center" wrapText="1"/>
    </xf>
    <xf numFmtId="0" fontId="30" fillId="0" borderId="4" xfId="54" applyFont="1" applyBorder="1" applyAlignment="1" applyProtection="1">
      <alignment vertical="center"/>
    </xf>
    <xf numFmtId="0" fontId="30" fillId="0" borderId="4" xfId="56" applyFont="1" applyBorder="1" applyAlignment="1" applyProtection="1">
      <alignment vertical="center" wrapText="1"/>
    </xf>
    <xf numFmtId="0" fontId="30" fillId="0" borderId="4" xfId="54" applyFont="1" applyBorder="1" applyAlignment="1" applyProtection="1">
      <alignment vertical="center" wrapText="1"/>
    </xf>
    <xf numFmtId="0" fontId="8" fillId="0" borderId="4" xfId="70" applyFont="1" applyFill="1" applyBorder="1" applyAlignment="1" applyProtection="1">
      <alignment horizontal="center" vertical="center"/>
    </xf>
    <xf numFmtId="0" fontId="30" fillId="0" borderId="4" xfId="56" applyFont="1" applyFill="1" applyBorder="1" applyAlignment="1" applyProtection="1">
      <alignment horizontal="center" vertical="center"/>
    </xf>
    <xf numFmtId="0" fontId="30" fillId="0" borderId="4" xfId="56" applyFont="1" applyFill="1" applyBorder="1" applyAlignment="1" applyProtection="1">
      <alignment vertical="center"/>
    </xf>
    <xf numFmtId="0" fontId="30" fillId="0" borderId="4" xfId="56" applyFont="1" applyFill="1" applyBorder="1" applyAlignment="1" applyProtection="1">
      <alignment vertical="center" wrapText="1"/>
    </xf>
    <xf numFmtId="0" fontId="30" fillId="0" borderId="4" xfId="56" applyFont="1" applyBorder="1" applyAlignment="1" applyProtection="1">
      <alignment vertical="center"/>
    </xf>
    <xf numFmtId="0" fontId="30" fillId="38" borderId="4" xfId="56" applyFont="1" applyFill="1" applyBorder="1" applyAlignment="1" applyProtection="1">
      <alignment vertical="center"/>
    </xf>
    <xf numFmtId="0" fontId="30" fillId="38" borderId="4" xfId="56" applyFont="1" applyFill="1" applyBorder="1" applyAlignment="1" applyProtection="1">
      <alignment vertical="center" wrapText="1"/>
    </xf>
    <xf numFmtId="0" fontId="30" fillId="0" borderId="4" xfId="56" applyFont="1" applyBorder="1" applyAlignment="1" applyProtection="1">
      <alignment horizontal="center" vertical="center"/>
    </xf>
    <xf numFmtId="0" fontId="30" fillId="0" borderId="4" xfId="70" applyFont="1" applyBorder="1" applyAlignment="1" applyProtection="1">
      <alignment horizontal="center" vertical="center"/>
    </xf>
    <xf numFmtId="0" fontId="30" fillId="38" borderId="4" xfId="70" applyFont="1" applyFill="1" applyBorder="1" applyAlignment="1" applyProtection="1">
      <alignment vertical="center"/>
    </xf>
    <xf numFmtId="0" fontId="30" fillId="38" borderId="4" xfId="70" applyFont="1" applyFill="1" applyBorder="1" applyAlignment="1" applyProtection="1">
      <alignment vertical="center" wrapText="1"/>
    </xf>
    <xf numFmtId="0" fontId="30" fillId="0" borderId="4" xfId="70" applyFont="1" applyBorder="1" applyAlignment="1" applyProtection="1">
      <alignment vertical="center"/>
    </xf>
    <xf numFmtId="0" fontId="30" fillId="0" borderId="4" xfId="70" applyFont="1" applyBorder="1" applyAlignment="1" applyProtection="1">
      <alignment vertical="center" wrapText="1"/>
    </xf>
    <xf numFmtId="0" fontId="8" fillId="38" borderId="4" xfId="70" applyFont="1" applyFill="1" applyBorder="1" applyAlignment="1" applyProtection="1">
      <alignment vertical="center" wrapText="1"/>
    </xf>
    <xf numFmtId="0" fontId="8" fillId="0" borderId="4" xfId="70" applyFont="1" applyFill="1" applyBorder="1" applyAlignment="1" applyProtection="1">
      <alignment vertical="center"/>
    </xf>
    <xf numFmtId="0" fontId="8" fillId="0" borderId="4" xfId="70" applyFont="1" applyFill="1" applyBorder="1" applyAlignment="1" applyProtection="1">
      <alignment vertical="center" wrapText="1"/>
    </xf>
    <xf numFmtId="0" fontId="30" fillId="0" borderId="0" xfId="70" applyFont="1" applyFill="1" applyBorder="1" applyAlignment="1" applyProtection="1">
      <alignment vertical="center"/>
    </xf>
    <xf numFmtId="0" fontId="30" fillId="0" borderId="4" xfId="70" applyFont="1" applyFill="1" applyBorder="1" applyAlignment="1" applyProtection="1">
      <alignment horizontal="center" vertical="center"/>
    </xf>
    <xf numFmtId="0" fontId="30" fillId="0" borderId="4" xfId="70" applyFont="1" applyFill="1" applyBorder="1" applyAlignment="1" applyProtection="1">
      <alignment vertical="center"/>
    </xf>
    <xf numFmtId="0" fontId="30" fillId="0" borderId="4" xfId="7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wrapText="1"/>
    </xf>
    <xf numFmtId="0" fontId="8" fillId="0" borderId="0" xfId="0" applyFont="1" applyFill="1" applyBorder="1" applyAlignment="1" applyProtection="1"/>
    <xf numFmtId="0" fontId="8" fillId="0" borderId="0" xfId="0" applyFont="1" applyBorder="1" applyProtection="1"/>
    <xf numFmtId="0" fontId="8" fillId="0" borderId="0" xfId="0" applyFont="1" applyAlignment="1" applyProtection="1">
      <alignment vertical="center"/>
    </xf>
    <xf numFmtId="49" fontId="6" fillId="2" borderId="2" xfId="0" applyNumberFormat="1" applyFont="1" applyFill="1" applyBorder="1" applyAlignment="1" applyProtection="1">
      <alignment vertical="center" wrapText="1"/>
    </xf>
    <xf numFmtId="49" fontId="6" fillId="2" borderId="3" xfId="0" applyNumberFormat="1" applyFont="1" applyFill="1" applyBorder="1" applyAlignment="1" applyProtection="1">
      <alignment vertical="center" wrapText="1"/>
    </xf>
    <xf numFmtId="49" fontId="6" fillId="2" borderId="5" xfId="0" applyNumberFormat="1" applyFont="1" applyFill="1" applyBorder="1" applyAlignment="1" applyProtection="1">
      <alignment vertical="center" wrapText="1"/>
    </xf>
    <xf numFmtId="0" fontId="8" fillId="0" borderId="0" xfId="0" applyFont="1" applyProtection="1"/>
    <xf numFmtId="2" fontId="7" fillId="2" borderId="4" xfId="31" applyNumberFormat="1" applyFont="1" applyFill="1" applyBorder="1" applyAlignment="1" applyProtection="1">
      <alignment horizontal="right" vertical="center" indent="1"/>
    </xf>
    <xf numFmtId="10" fontId="7" fillId="2" borderId="4" xfId="38" applyNumberFormat="1" applyFont="1" applyFill="1" applyBorder="1" applyAlignment="1" applyProtection="1">
      <alignment horizontal="right" vertical="center" indent="1"/>
    </xf>
    <xf numFmtId="0" fontId="8" fillId="0" borderId="0" xfId="0" applyFont="1" applyBorder="1" applyAlignment="1" applyProtection="1">
      <alignment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vertical="center" wrapTex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2" borderId="5" xfId="0" applyFont="1" applyFill="1" applyBorder="1" applyAlignment="1" applyProtection="1">
      <alignment horizontal="center" vertical="center" textRotation="90" wrapText="1"/>
    </xf>
    <xf numFmtId="0" fontId="7" fillId="4" borderId="4" xfId="0" applyNumberFormat="1" applyFont="1" applyFill="1" applyBorder="1" applyAlignment="1" applyProtection="1">
      <alignment vertical="center" wrapText="1"/>
    </xf>
    <xf numFmtId="2" fontId="8" fillId="0" borderId="4" xfId="0" applyNumberFormat="1" applyFont="1" applyFill="1" applyBorder="1" applyAlignment="1" applyProtection="1">
      <alignment vertical="center" wrapText="1"/>
    </xf>
    <xf numFmtId="166" fontId="8" fillId="0" borderId="4" xfId="0" applyNumberFormat="1" applyFont="1" applyFill="1" applyBorder="1" applyAlignment="1" applyProtection="1">
      <alignment horizontal="center" vertical="center" wrapText="1"/>
    </xf>
    <xf numFmtId="2" fontId="8" fillId="37" borderId="4" xfId="0" applyNumberFormat="1" applyFont="1" applyFill="1" applyBorder="1" applyAlignment="1" applyProtection="1">
      <alignment vertical="center" wrapText="1"/>
    </xf>
    <xf numFmtId="0" fontId="8" fillId="4" borderId="4" xfId="0" applyFont="1" applyFill="1" applyBorder="1" applyAlignment="1" applyProtection="1">
      <alignment vertical="center" wrapText="1"/>
    </xf>
    <xf numFmtId="49" fontId="8" fillId="37" borderId="4" xfId="0" applyNumberFormat="1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4" borderId="4" xfId="0" applyNumberFormat="1" applyFont="1" applyFill="1" applyBorder="1" applyAlignment="1" applyProtection="1">
      <alignment vertical="center" wrapText="1"/>
    </xf>
    <xf numFmtId="49" fontId="8" fillId="37" borderId="4" xfId="0" applyNumberFormat="1" applyFont="1" applyFill="1" applyBorder="1" applyAlignment="1" applyProtection="1">
      <alignment vertical="center" wrapText="1"/>
    </xf>
    <xf numFmtId="2" fontId="8" fillId="0" borderId="0" xfId="0" applyNumberFormat="1" applyFont="1" applyProtection="1"/>
    <xf numFmtId="170" fontId="8" fillId="0" borderId="0" xfId="31" applyNumberFormat="1" applyFont="1" applyProtection="1"/>
    <xf numFmtId="2" fontId="8" fillId="37" borderId="4" xfId="0" applyNumberFormat="1" applyFont="1" applyFill="1" applyBorder="1" applyAlignment="1" applyProtection="1">
      <alignment vertical="center" wrapText="1"/>
      <protection locked="0"/>
    </xf>
    <xf numFmtId="0" fontId="8" fillId="37" borderId="4" xfId="0" applyFont="1" applyFill="1" applyBorder="1" applyAlignment="1" applyProtection="1">
      <alignment vertical="center"/>
    </xf>
    <xf numFmtId="0" fontId="8" fillId="37" borderId="2" xfId="0" applyFont="1" applyFill="1" applyBorder="1" applyAlignment="1" applyProtection="1">
      <alignment horizontal="center" vertical="center" wrapText="1"/>
    </xf>
    <xf numFmtId="0" fontId="8" fillId="37" borderId="4" xfId="0" applyFont="1" applyFill="1" applyBorder="1" applyAlignment="1" applyProtection="1">
      <alignment horizontal="center" vertical="center" wrapText="1"/>
    </xf>
    <xf numFmtId="0" fontId="8" fillId="37" borderId="4" xfId="0" applyNumberFormat="1" applyFont="1" applyFill="1" applyBorder="1" applyAlignment="1" applyProtection="1">
      <alignment vertical="center" wrapText="1"/>
    </xf>
    <xf numFmtId="0" fontId="8" fillId="37" borderId="4" xfId="0" applyFont="1" applyFill="1" applyBorder="1" applyAlignment="1" applyProtection="1">
      <alignment vertical="center" wrapText="1"/>
    </xf>
    <xf numFmtId="0" fontId="8" fillId="0" borderId="2" xfId="0" applyFont="1" applyFill="1" applyBorder="1" applyAlignment="1" applyProtection="1">
      <alignment horizontal="center" vertical="center"/>
    </xf>
    <xf numFmtId="0" fontId="30" fillId="0" borderId="4" xfId="106" applyFont="1" applyBorder="1" applyAlignment="1" applyProtection="1">
      <alignment vertical="center" wrapText="1"/>
    </xf>
    <xf numFmtId="0" fontId="30" fillId="0" borderId="4" xfId="106" applyFont="1" applyBorder="1" applyAlignment="1" applyProtection="1">
      <alignment vertical="center"/>
    </xf>
    <xf numFmtId="0" fontId="30" fillId="0" borderId="4" xfId="106" applyFont="1" applyBorder="1" applyAlignment="1" applyProtection="1">
      <alignment horizontal="center" vertical="center"/>
    </xf>
    <xf numFmtId="0" fontId="8" fillId="37" borderId="4" xfId="0" applyNumberFormat="1" applyFont="1" applyFill="1" applyBorder="1" applyAlignment="1" applyProtection="1">
      <alignment wrapText="1"/>
    </xf>
    <xf numFmtId="0" fontId="8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right" wrapText="1"/>
    </xf>
    <xf numFmtId="169" fontId="7" fillId="0" borderId="0" xfId="0" applyNumberFormat="1" applyFont="1" applyFill="1" applyBorder="1" applyProtection="1"/>
    <xf numFmtId="0" fontId="5" fillId="0" borderId="0" xfId="0" applyFont="1" applyProtection="1"/>
    <xf numFmtId="9" fontId="0" fillId="0" borderId="0" xfId="0" applyNumberFormat="1" applyProtection="1"/>
    <xf numFmtId="171" fontId="0" fillId="0" borderId="0" xfId="0" applyNumberFormat="1" applyProtection="1"/>
    <xf numFmtId="9" fontId="0" fillId="0" borderId="0" xfId="38" applyFont="1" applyProtection="1"/>
    <xf numFmtId="10" fontId="0" fillId="0" borderId="0" xfId="38" applyNumberFormat="1" applyFont="1" applyProtection="1"/>
    <xf numFmtId="0" fontId="30" fillId="43" borderId="4" xfId="70" applyFont="1" applyFill="1" applyBorder="1" applyAlignment="1" applyProtection="1">
      <alignment horizontal="center" vertical="center"/>
    </xf>
    <xf numFmtId="0" fontId="30" fillId="0" borderId="17" xfId="54" applyFont="1" applyFill="1" applyBorder="1" applyAlignment="1" applyProtection="1">
      <alignment horizontal="center" vertical="center"/>
    </xf>
    <xf numFmtId="0" fontId="30" fillId="0" borderId="4" xfId="54" applyFont="1" applyFill="1" applyBorder="1" applyAlignment="1" applyProtection="1">
      <alignment horizontal="center" vertical="center"/>
    </xf>
    <xf numFmtId="0" fontId="30" fillId="0" borderId="17" xfId="70" applyFont="1" applyFill="1" applyBorder="1" applyAlignment="1" applyProtection="1">
      <alignment horizontal="center" vertical="center"/>
    </xf>
    <xf numFmtId="0" fontId="30" fillId="0" borderId="4" xfId="54" applyFont="1" applyFill="1" applyBorder="1" applyAlignment="1" applyProtection="1">
      <alignment vertical="center"/>
    </xf>
    <xf numFmtId="0" fontId="30" fillId="42" borderId="4" xfId="54" applyFont="1" applyFill="1" applyBorder="1" applyAlignment="1" applyProtection="1">
      <alignment vertical="center" wrapText="1"/>
    </xf>
    <xf numFmtId="0" fontId="8" fillId="4" borderId="4" xfId="0" applyFont="1" applyFill="1" applyBorder="1" applyAlignment="1" applyProtection="1">
      <alignment vertical="center" wrapText="1"/>
      <protection locked="0"/>
    </xf>
    <xf numFmtId="0" fontId="8" fillId="4" borderId="4" xfId="0" applyNumberFormat="1" applyFont="1" applyFill="1" applyBorder="1" applyAlignment="1" applyProtection="1">
      <alignment vertical="center" wrapText="1"/>
      <protection locked="0"/>
    </xf>
    <xf numFmtId="0" fontId="8" fillId="4" borderId="4" xfId="0" applyFont="1" applyFill="1" applyBorder="1" applyAlignment="1" applyProtection="1">
      <alignment horizontal="center" vertical="center" wrapText="1"/>
      <protection locked="0"/>
    </xf>
    <xf numFmtId="49" fontId="8" fillId="37" borderId="4" xfId="0" applyNumberFormat="1" applyFont="1" applyFill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/>
    <xf numFmtId="0" fontId="7" fillId="4" borderId="4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Protection="1"/>
    <xf numFmtId="0" fontId="6" fillId="0" borderId="0" xfId="0" applyFont="1" applyBorder="1" applyAlignment="1" applyProtection="1"/>
    <xf numFmtId="0" fontId="6" fillId="0" borderId="0" xfId="0" applyFont="1" applyFill="1" applyBorder="1" applyAlignment="1" applyProtection="1"/>
    <xf numFmtId="0" fontId="9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Fill="1" applyBorder="1" applyProtection="1"/>
    <xf numFmtId="7" fontId="8" fillId="0" borderId="0" xfId="31" applyNumberFormat="1" applyFont="1" applyFill="1" applyBorder="1" applyAlignment="1" applyProtection="1">
      <alignment vertical="center" wrapText="1"/>
    </xf>
    <xf numFmtId="0" fontId="7" fillId="0" borderId="0" xfId="0" applyNumberFormat="1" applyFont="1" applyFill="1" applyBorder="1" applyAlignment="1" applyProtection="1"/>
    <xf numFmtId="167" fontId="7" fillId="0" borderId="0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167" fontId="7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 applyProtection="1"/>
    <xf numFmtId="0" fontId="7" fillId="0" borderId="0" xfId="0" applyFont="1" applyFill="1" applyBorder="1" applyProtection="1"/>
    <xf numFmtId="168" fontId="7" fillId="0" borderId="0" xfId="0" applyNumberFormat="1" applyFont="1" applyFill="1" applyBorder="1" applyAlignment="1" applyProtection="1">
      <alignment vertical="center"/>
    </xf>
    <xf numFmtId="0" fontId="0" fillId="0" borderId="0" xfId="0" applyBorder="1" applyProtection="1"/>
    <xf numFmtId="0" fontId="8" fillId="0" borderId="0" xfId="0" applyFont="1" applyFill="1" applyBorder="1" applyAlignment="1" applyProtection="1">
      <alignment vertical="top"/>
    </xf>
    <xf numFmtId="0" fontId="8" fillId="0" borderId="0" xfId="0" applyFont="1" applyAlignment="1" applyProtection="1">
      <alignment vertical="top" wrapText="1"/>
    </xf>
    <xf numFmtId="0" fontId="7" fillId="4" borderId="4" xfId="0" applyNumberFormat="1" applyFont="1" applyFill="1" applyBorder="1" applyAlignment="1" applyProtection="1">
      <protection locked="0"/>
    </xf>
    <xf numFmtId="167" fontId="7" fillId="4" borderId="4" xfId="0" applyNumberFormat="1" applyFont="1" applyFill="1" applyBorder="1" applyAlignment="1" applyProtection="1">
      <alignment vertical="center"/>
      <protection locked="0"/>
    </xf>
    <xf numFmtId="168" fontId="7" fillId="4" borderId="4" xfId="0" applyNumberFormat="1" applyFont="1" applyFill="1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horizontal="center"/>
    </xf>
    <xf numFmtId="0" fontId="6" fillId="0" borderId="1" xfId="0" applyFont="1" applyBorder="1" applyAlignment="1" applyProtection="1"/>
    <xf numFmtId="0" fontId="30" fillId="0" borderId="4" xfId="70" applyFont="1" applyFill="1" applyBorder="1" applyAlignment="1" applyProtection="1">
      <alignment horizontal="right" vertical="center"/>
      <protection locked="0"/>
    </xf>
    <xf numFmtId="0" fontId="30" fillId="0" borderId="4" xfId="70" applyFont="1" applyBorder="1" applyAlignment="1" applyProtection="1">
      <alignment horizontal="right" vertical="center"/>
      <protection locked="0"/>
    </xf>
    <xf numFmtId="0" fontId="30" fillId="0" borderId="4" xfId="54" applyFont="1" applyBorder="1" applyAlignment="1" applyProtection="1">
      <alignment vertical="center"/>
      <protection locked="0"/>
    </xf>
    <xf numFmtId="4" fontId="30" fillId="0" borderId="4" xfId="54" applyNumberFormat="1" applyFont="1" applyBorder="1" applyAlignment="1" applyProtection="1">
      <alignment vertical="center"/>
      <protection locked="0"/>
    </xf>
    <xf numFmtId="0" fontId="30" fillId="0" borderId="4" xfId="70" applyFont="1" applyBorder="1" applyAlignment="1" applyProtection="1">
      <alignment vertical="center"/>
      <protection locked="0"/>
    </xf>
    <xf numFmtId="2" fontId="30" fillId="0" borderId="4" xfId="70" applyNumberFormat="1" applyFont="1" applyBorder="1" applyAlignment="1" applyProtection="1">
      <alignment vertical="center"/>
      <protection locked="0"/>
    </xf>
    <xf numFmtId="0" fontId="8" fillId="0" borderId="4" xfId="70" applyFont="1" applyFill="1" applyBorder="1" applyAlignment="1" applyProtection="1">
      <alignment horizontal="right" vertical="center"/>
      <protection locked="0"/>
    </xf>
    <xf numFmtId="0" fontId="30" fillId="0" borderId="4" xfId="56" applyFont="1" applyBorder="1" applyAlignment="1" applyProtection="1">
      <alignment vertical="center"/>
      <protection locked="0"/>
    </xf>
    <xf numFmtId="4" fontId="30" fillId="0" borderId="4" xfId="56" applyNumberFormat="1" applyFont="1" applyBorder="1" applyAlignment="1" applyProtection="1">
      <alignment vertical="center"/>
      <protection locked="0"/>
    </xf>
    <xf numFmtId="0" fontId="0" fillId="38" borderId="2" xfId="0" applyFill="1" applyBorder="1" applyAlignment="1" applyProtection="1">
      <alignment horizontal="center" vertical="center"/>
    </xf>
    <xf numFmtId="0" fontId="0" fillId="38" borderId="5" xfId="0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left"/>
    </xf>
    <xf numFmtId="0" fontId="8" fillId="0" borderId="3" xfId="0" applyFont="1" applyFill="1" applyBorder="1" applyAlignment="1" applyProtection="1">
      <alignment horizontal="left"/>
    </xf>
    <xf numFmtId="0" fontId="8" fillId="0" borderId="5" xfId="0" applyFont="1" applyFill="1" applyBorder="1" applyAlignment="1" applyProtection="1">
      <alignment horizontal="left"/>
    </xf>
    <xf numFmtId="0" fontId="8" fillId="0" borderId="2" xfId="0" applyFont="1" applyFill="1" applyBorder="1" applyAlignment="1" applyProtection="1">
      <alignment horizontal="left" vertical="center"/>
    </xf>
    <xf numFmtId="0" fontId="8" fillId="0" borderId="3" xfId="0" applyFont="1" applyFill="1" applyBorder="1" applyAlignment="1" applyProtection="1">
      <alignment horizontal="left" vertical="center"/>
    </xf>
    <xf numFmtId="0" fontId="8" fillId="0" borderId="5" xfId="0" applyFont="1" applyFill="1" applyBorder="1" applyAlignment="1" applyProtection="1">
      <alignment horizontal="left" vertical="center"/>
    </xf>
    <xf numFmtId="0" fontId="8" fillId="0" borderId="19" xfId="0" applyFont="1" applyFill="1" applyBorder="1" applyAlignment="1" applyProtection="1">
      <alignment horizontal="left" vertical="center" wrapText="1"/>
    </xf>
    <xf numFmtId="0" fontId="8" fillId="0" borderId="18" xfId="0" applyFont="1" applyFill="1" applyBorder="1" applyAlignment="1" applyProtection="1">
      <alignment horizontal="left" vertical="center"/>
    </xf>
    <xf numFmtId="0" fontId="8" fillId="0" borderId="20" xfId="0" applyFont="1" applyFill="1" applyBorder="1" applyAlignment="1" applyProtection="1">
      <alignment horizontal="left" vertical="center"/>
    </xf>
    <xf numFmtId="0" fontId="8" fillId="0" borderId="21" xfId="0" applyFont="1" applyFill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horizontal="left" vertical="center"/>
    </xf>
    <xf numFmtId="0" fontId="8" fillId="0" borderId="22" xfId="0" applyFont="1" applyFill="1" applyBorder="1" applyAlignment="1" applyProtection="1">
      <alignment horizontal="left" vertical="center"/>
    </xf>
    <xf numFmtId="0" fontId="8" fillId="0" borderId="2" xfId="0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/>
    </xf>
    <xf numFmtId="0" fontId="8" fillId="4" borderId="2" xfId="0" applyFont="1" applyFill="1" applyBorder="1" applyAlignment="1" applyProtection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 applyProtection="1">
      <alignment horizontal="center"/>
      <protection locked="0"/>
    </xf>
    <xf numFmtId="0" fontId="8" fillId="5" borderId="3" xfId="0" applyFont="1" applyFill="1" applyBorder="1" applyAlignment="1" applyProtection="1">
      <alignment horizontal="center"/>
      <protection locked="0"/>
    </xf>
    <xf numFmtId="0" fontId="8" fillId="5" borderId="5" xfId="0" applyFont="1" applyFill="1" applyBorder="1" applyAlignment="1" applyProtection="1">
      <alignment horizontal="center"/>
      <protection locked="0"/>
    </xf>
    <xf numFmtId="0" fontId="6" fillId="2" borderId="19" xfId="0" applyFont="1" applyFill="1" applyBorder="1" applyAlignment="1" applyProtection="1">
      <alignment horizontal="center" wrapText="1"/>
    </xf>
    <xf numFmtId="0" fontId="6" fillId="2" borderId="18" xfId="0" applyFont="1" applyFill="1" applyBorder="1" applyAlignment="1" applyProtection="1">
      <alignment horizontal="center" wrapText="1"/>
    </xf>
    <xf numFmtId="0" fontId="6" fillId="2" borderId="20" xfId="0" applyFont="1" applyFill="1" applyBorder="1" applyAlignment="1" applyProtection="1">
      <alignment horizontal="center" wrapText="1"/>
    </xf>
    <xf numFmtId="0" fontId="8" fillId="4" borderId="2" xfId="0" applyFont="1" applyFill="1" applyBorder="1" applyAlignment="1" applyProtection="1">
      <alignment horizontal="left" wrapText="1"/>
    </xf>
    <xf numFmtId="0" fontId="8" fillId="4" borderId="5" xfId="0" applyFont="1" applyFill="1" applyBorder="1" applyAlignment="1" applyProtection="1">
      <alignment horizontal="left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6" fillId="2" borderId="21" xfId="0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center"/>
    </xf>
    <xf numFmtId="0" fontId="8" fillId="4" borderId="3" xfId="0" applyFont="1" applyFill="1" applyBorder="1" applyAlignment="1" applyProtection="1">
      <alignment horizontal="left" wrapText="1"/>
    </xf>
    <xf numFmtId="166" fontId="7" fillId="0" borderId="2" xfId="0" applyNumberFormat="1" applyFont="1" applyFill="1" applyBorder="1" applyAlignment="1" applyProtection="1">
      <alignment horizontal="left" vertical="center"/>
    </xf>
    <xf numFmtId="166" fontId="7" fillId="0" borderId="3" xfId="0" applyNumberFormat="1" applyFont="1" applyFill="1" applyBorder="1" applyAlignment="1" applyProtection="1">
      <alignment horizontal="left" vertical="center"/>
    </xf>
    <xf numFmtId="166" fontId="7" fillId="0" borderId="5" xfId="0" applyNumberFormat="1" applyFont="1" applyFill="1" applyBorder="1" applyAlignment="1" applyProtection="1">
      <alignment horizontal="left" vertical="center"/>
    </xf>
    <xf numFmtId="2" fontId="8" fillId="4" borderId="23" xfId="31" applyNumberFormat="1" applyFont="1" applyFill="1" applyBorder="1" applyAlignment="1" applyProtection="1">
      <alignment horizontal="right" vertical="center" wrapText="1"/>
    </xf>
    <xf numFmtId="2" fontId="8" fillId="4" borderId="24" xfId="31" applyNumberFormat="1" applyFont="1" applyFill="1" applyBorder="1" applyAlignment="1" applyProtection="1">
      <alignment horizontal="right" vertical="center" wrapText="1"/>
    </xf>
    <xf numFmtId="7" fontId="12" fillId="40" borderId="4" xfId="31" applyNumberFormat="1" applyFont="1" applyFill="1" applyBorder="1" applyAlignment="1" applyProtection="1">
      <alignment horizontal="center" vertical="center" wrapText="1"/>
    </xf>
    <xf numFmtId="2" fontId="8" fillId="39" borderId="4" xfId="31" applyNumberFormat="1" applyFont="1" applyFill="1" applyBorder="1" applyAlignment="1" applyProtection="1">
      <alignment vertical="center" wrapText="1"/>
    </xf>
    <xf numFmtId="7" fontId="8" fillId="41" borderId="2" xfId="31" applyNumberFormat="1" applyFont="1" applyFill="1" applyBorder="1" applyAlignment="1" applyProtection="1">
      <alignment horizontal="center" vertical="center" wrapText="1"/>
      <protection locked="0"/>
    </xf>
    <xf numFmtId="7" fontId="8" fillId="41" borderId="3" xfId="31" applyNumberFormat="1" applyFont="1" applyFill="1" applyBorder="1" applyAlignment="1" applyProtection="1">
      <alignment horizontal="center" vertical="center" wrapText="1"/>
      <protection locked="0"/>
    </xf>
    <xf numFmtId="7" fontId="8" fillId="41" borderId="5" xfId="31" applyNumberFormat="1" applyFont="1" applyFill="1" applyBorder="1" applyAlignment="1" applyProtection="1">
      <alignment horizontal="center" vertical="center" wrapText="1"/>
      <protection locked="0"/>
    </xf>
    <xf numFmtId="7" fontId="8" fillId="38" borderId="2" xfId="31" applyNumberFormat="1" applyFont="1" applyFill="1" applyBorder="1" applyAlignment="1" applyProtection="1">
      <alignment horizontal="center" vertical="center" wrapText="1"/>
    </xf>
    <xf numFmtId="7" fontId="8" fillId="38" borderId="3" xfId="31" applyNumberFormat="1" applyFont="1" applyFill="1" applyBorder="1" applyAlignment="1" applyProtection="1">
      <alignment horizontal="center" vertical="center" wrapText="1"/>
    </xf>
    <xf numFmtId="7" fontId="8" fillId="38" borderId="5" xfId="31" applyNumberFormat="1" applyFont="1" applyFill="1" applyBorder="1" applyAlignment="1" applyProtection="1">
      <alignment horizontal="center" vertical="center" wrapText="1"/>
    </xf>
    <xf numFmtId="7" fontId="8" fillId="39" borderId="2" xfId="31" applyNumberFormat="1" applyFont="1" applyFill="1" applyBorder="1" applyAlignment="1" applyProtection="1">
      <alignment horizontal="center" vertical="center" wrapText="1"/>
    </xf>
    <xf numFmtId="7" fontId="8" fillId="39" borderId="3" xfId="31" applyNumberFormat="1" applyFont="1" applyFill="1" applyBorder="1" applyAlignment="1" applyProtection="1">
      <alignment horizontal="center" vertical="center" wrapText="1"/>
    </xf>
    <xf numFmtId="7" fontId="8" fillId="39" borderId="5" xfId="31" applyNumberFormat="1" applyFont="1" applyFill="1" applyBorder="1" applyAlignment="1" applyProtection="1">
      <alignment horizontal="center" vertical="center" wrapText="1"/>
    </xf>
    <xf numFmtId="2" fontId="8" fillId="38" borderId="4" xfId="31" applyNumberFormat="1" applyFont="1" applyFill="1" applyBorder="1" applyAlignment="1" applyProtection="1">
      <alignment vertical="center" wrapText="1"/>
    </xf>
    <xf numFmtId="2" fontId="0" fillId="38" borderId="4" xfId="0" applyNumberFormat="1" applyFill="1" applyBorder="1" applyAlignment="1" applyProtection="1"/>
    <xf numFmtId="10" fontId="8" fillId="38" borderId="4" xfId="38" applyNumberFormat="1" applyFont="1" applyFill="1" applyBorder="1" applyAlignment="1" applyProtection="1">
      <alignment vertical="center" wrapText="1"/>
    </xf>
    <xf numFmtId="49" fontId="7" fillId="2" borderId="2" xfId="0" applyNumberFormat="1" applyFont="1" applyFill="1" applyBorder="1" applyAlignment="1" applyProtection="1">
      <alignment vertical="center" wrapText="1"/>
    </xf>
    <xf numFmtId="49" fontId="7" fillId="2" borderId="3" xfId="0" applyNumberFormat="1" applyFont="1" applyFill="1" applyBorder="1" applyAlignment="1" applyProtection="1">
      <alignment vertical="center" wrapText="1"/>
    </xf>
    <xf numFmtId="49" fontId="7" fillId="2" borderId="5" xfId="0" applyNumberFormat="1" applyFont="1" applyFill="1" applyBorder="1" applyAlignment="1" applyProtection="1">
      <alignment vertical="center" wrapText="1"/>
    </xf>
    <xf numFmtId="0" fontId="7" fillId="2" borderId="2" xfId="0" applyNumberFormat="1" applyFont="1" applyFill="1" applyBorder="1" applyAlignment="1" applyProtection="1">
      <alignment vertical="center" wrapText="1"/>
    </xf>
    <xf numFmtId="0" fontId="7" fillId="2" borderId="3" xfId="0" applyNumberFormat="1" applyFont="1" applyFill="1" applyBorder="1" applyAlignment="1" applyProtection="1">
      <alignment vertical="center" wrapText="1"/>
    </xf>
    <xf numFmtId="0" fontId="7" fillId="2" borderId="5" xfId="0" applyNumberFormat="1" applyFont="1" applyFill="1" applyBorder="1" applyAlignment="1" applyProtection="1">
      <alignment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7" fillId="39" borderId="2" xfId="0" applyFont="1" applyFill="1" applyBorder="1" applyAlignment="1" applyProtection="1">
      <alignment horizontal="left" vertical="center"/>
    </xf>
    <xf numFmtId="0" fontId="7" fillId="39" borderId="3" xfId="0" applyFont="1" applyFill="1" applyBorder="1" applyAlignment="1" applyProtection="1">
      <alignment horizontal="left" vertical="center"/>
    </xf>
    <xf numFmtId="0" fontId="7" fillId="39" borderId="5" xfId="0" applyFont="1" applyFill="1" applyBorder="1" applyAlignment="1" applyProtection="1">
      <alignment horizontal="left" vertical="center"/>
    </xf>
    <xf numFmtId="49" fontId="7" fillId="2" borderId="2" xfId="0" applyNumberFormat="1" applyFont="1" applyFill="1" applyBorder="1" applyAlignment="1" applyProtection="1">
      <alignment horizontal="left" vertical="top" wrapText="1"/>
    </xf>
    <xf numFmtId="49" fontId="7" fillId="2" borderId="3" xfId="0" applyNumberFormat="1" applyFont="1" applyFill="1" applyBorder="1" applyAlignment="1" applyProtection="1">
      <alignment horizontal="left" vertical="top" wrapText="1"/>
    </xf>
    <xf numFmtId="49" fontId="7" fillId="2" borderId="5" xfId="0" applyNumberFormat="1" applyFont="1" applyFill="1" applyBorder="1" applyAlignment="1" applyProtection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/>
    </xf>
    <xf numFmtId="0" fontId="7" fillId="2" borderId="3" xfId="0" applyNumberFormat="1" applyFont="1" applyFill="1" applyBorder="1" applyAlignment="1" applyProtection="1">
      <alignment horizontal="left" vertical="top" wrapText="1"/>
    </xf>
    <xf numFmtId="0" fontId="7" fillId="2" borderId="5" xfId="0" applyNumberFormat="1" applyFont="1" applyFill="1" applyBorder="1" applyAlignment="1" applyProtection="1">
      <alignment horizontal="left" vertical="top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 wrapText="1"/>
    </xf>
    <xf numFmtId="0" fontId="6" fillId="2" borderId="20" xfId="0" applyFont="1" applyFill="1" applyBorder="1" applyAlignment="1" applyProtection="1">
      <alignment horizontal="center" vertical="center" wrapText="1"/>
    </xf>
    <xf numFmtId="0" fontId="6" fillId="2" borderId="21" xfId="0" applyFont="1" applyFill="1" applyBorder="1" applyAlignment="1" applyProtection="1">
      <alignment horizontal="center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49" fontId="6" fillId="2" borderId="3" xfId="0" applyNumberFormat="1" applyFont="1" applyFill="1" applyBorder="1" applyAlignment="1" applyProtection="1">
      <alignment horizontal="left" vertical="center" wrapText="1"/>
    </xf>
    <xf numFmtId="49" fontId="6" fillId="2" borderId="5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/>
  </cellXfs>
  <cellStyles count="136">
    <cellStyle name="20% - Colore 1" xfId="1" builtinId="30" customBuiltin="1"/>
    <cellStyle name="20% - Colore 1 2" xfId="58" xr:uid="{00000000-0005-0000-0000-000001000000}"/>
    <cellStyle name="20% - Colore 1 2 2" xfId="110" xr:uid="{00000000-0005-0000-0000-000002000000}"/>
    <cellStyle name="20% - Colore 1 3" xfId="72" xr:uid="{00000000-0005-0000-0000-000003000000}"/>
    <cellStyle name="20% - Colore 1 3 2" xfId="124" xr:uid="{00000000-0005-0000-0000-000004000000}"/>
    <cellStyle name="20% - Colore 1 4" xfId="84" xr:uid="{00000000-0005-0000-0000-000005000000}"/>
    <cellStyle name="20% - Colore 2" xfId="2" builtinId="34" customBuiltin="1"/>
    <cellStyle name="20% - Colore 2 2" xfId="60" xr:uid="{00000000-0005-0000-0000-000007000000}"/>
    <cellStyle name="20% - Colore 2 2 2" xfId="112" xr:uid="{00000000-0005-0000-0000-000008000000}"/>
    <cellStyle name="20% - Colore 2 3" xfId="74" xr:uid="{00000000-0005-0000-0000-000009000000}"/>
    <cellStyle name="20% - Colore 2 3 2" xfId="126" xr:uid="{00000000-0005-0000-0000-00000A000000}"/>
    <cellStyle name="20% - Colore 2 4" xfId="85" xr:uid="{00000000-0005-0000-0000-00000B000000}"/>
    <cellStyle name="20% - Colore 3" xfId="3" builtinId="38" customBuiltin="1"/>
    <cellStyle name="20% - Colore 3 2" xfId="62" xr:uid="{00000000-0005-0000-0000-00000D000000}"/>
    <cellStyle name="20% - Colore 3 2 2" xfId="114" xr:uid="{00000000-0005-0000-0000-00000E000000}"/>
    <cellStyle name="20% - Colore 3 3" xfId="76" xr:uid="{00000000-0005-0000-0000-00000F000000}"/>
    <cellStyle name="20% - Colore 3 3 2" xfId="128" xr:uid="{00000000-0005-0000-0000-000010000000}"/>
    <cellStyle name="20% - Colore 3 4" xfId="86" xr:uid="{00000000-0005-0000-0000-000011000000}"/>
    <cellStyle name="20% - Colore 4" xfId="4" builtinId="42" customBuiltin="1"/>
    <cellStyle name="20% - Colore 4 2" xfId="64" xr:uid="{00000000-0005-0000-0000-000013000000}"/>
    <cellStyle name="20% - Colore 4 2 2" xfId="116" xr:uid="{00000000-0005-0000-0000-000014000000}"/>
    <cellStyle name="20% - Colore 4 3" xfId="78" xr:uid="{00000000-0005-0000-0000-000015000000}"/>
    <cellStyle name="20% - Colore 4 3 2" xfId="130" xr:uid="{00000000-0005-0000-0000-000016000000}"/>
    <cellStyle name="20% - Colore 4 4" xfId="87" xr:uid="{00000000-0005-0000-0000-000017000000}"/>
    <cellStyle name="20% - Colore 5" xfId="5" builtinId="46" customBuiltin="1"/>
    <cellStyle name="20% - Colore 5 2" xfId="66" xr:uid="{00000000-0005-0000-0000-000019000000}"/>
    <cellStyle name="20% - Colore 5 2 2" xfId="118" xr:uid="{00000000-0005-0000-0000-00001A000000}"/>
    <cellStyle name="20% - Colore 5 3" xfId="80" xr:uid="{00000000-0005-0000-0000-00001B000000}"/>
    <cellStyle name="20% - Colore 5 3 2" xfId="132" xr:uid="{00000000-0005-0000-0000-00001C000000}"/>
    <cellStyle name="20% - Colore 5 4" xfId="88" xr:uid="{00000000-0005-0000-0000-00001D000000}"/>
    <cellStyle name="20% - Colore 6" xfId="6" builtinId="50" customBuiltin="1"/>
    <cellStyle name="20% - Colore 6 2" xfId="68" xr:uid="{00000000-0005-0000-0000-00001F000000}"/>
    <cellStyle name="20% - Colore 6 2 2" xfId="120" xr:uid="{00000000-0005-0000-0000-000020000000}"/>
    <cellStyle name="20% - Colore 6 3" xfId="82" xr:uid="{00000000-0005-0000-0000-000021000000}"/>
    <cellStyle name="20% - Colore 6 3 2" xfId="134" xr:uid="{00000000-0005-0000-0000-000022000000}"/>
    <cellStyle name="20% - Colore 6 4" xfId="89" xr:uid="{00000000-0005-0000-0000-000023000000}"/>
    <cellStyle name="40% - Colore 1" xfId="7" builtinId="31" customBuiltin="1"/>
    <cellStyle name="40% - Colore 1 2" xfId="59" xr:uid="{00000000-0005-0000-0000-000025000000}"/>
    <cellStyle name="40% - Colore 1 2 2" xfId="111" xr:uid="{00000000-0005-0000-0000-000026000000}"/>
    <cellStyle name="40% - Colore 1 3" xfId="73" xr:uid="{00000000-0005-0000-0000-000027000000}"/>
    <cellStyle name="40% - Colore 1 3 2" xfId="125" xr:uid="{00000000-0005-0000-0000-000028000000}"/>
    <cellStyle name="40% - Colore 1 4" xfId="90" xr:uid="{00000000-0005-0000-0000-000029000000}"/>
    <cellStyle name="40% - Colore 2" xfId="8" builtinId="35" customBuiltin="1"/>
    <cellStyle name="40% - Colore 2 2" xfId="61" xr:uid="{00000000-0005-0000-0000-00002B000000}"/>
    <cellStyle name="40% - Colore 2 2 2" xfId="113" xr:uid="{00000000-0005-0000-0000-00002C000000}"/>
    <cellStyle name="40% - Colore 2 3" xfId="75" xr:uid="{00000000-0005-0000-0000-00002D000000}"/>
    <cellStyle name="40% - Colore 2 3 2" xfId="127" xr:uid="{00000000-0005-0000-0000-00002E000000}"/>
    <cellStyle name="40% - Colore 2 4" xfId="91" xr:uid="{00000000-0005-0000-0000-00002F000000}"/>
    <cellStyle name="40% - Colore 3" xfId="9" builtinId="39" customBuiltin="1"/>
    <cellStyle name="40% - Colore 3 2" xfId="63" xr:uid="{00000000-0005-0000-0000-000031000000}"/>
    <cellStyle name="40% - Colore 3 2 2" xfId="115" xr:uid="{00000000-0005-0000-0000-000032000000}"/>
    <cellStyle name="40% - Colore 3 3" xfId="77" xr:uid="{00000000-0005-0000-0000-000033000000}"/>
    <cellStyle name="40% - Colore 3 3 2" xfId="129" xr:uid="{00000000-0005-0000-0000-000034000000}"/>
    <cellStyle name="40% - Colore 3 4" xfId="92" xr:uid="{00000000-0005-0000-0000-000035000000}"/>
    <cellStyle name="40% - Colore 4" xfId="10" builtinId="43" customBuiltin="1"/>
    <cellStyle name="40% - Colore 4 2" xfId="65" xr:uid="{00000000-0005-0000-0000-000037000000}"/>
    <cellStyle name="40% - Colore 4 2 2" xfId="117" xr:uid="{00000000-0005-0000-0000-000038000000}"/>
    <cellStyle name="40% - Colore 4 3" xfId="79" xr:uid="{00000000-0005-0000-0000-000039000000}"/>
    <cellStyle name="40% - Colore 4 3 2" xfId="131" xr:uid="{00000000-0005-0000-0000-00003A000000}"/>
    <cellStyle name="40% - Colore 4 4" xfId="93" xr:uid="{00000000-0005-0000-0000-00003B000000}"/>
    <cellStyle name="40% - Colore 5" xfId="11" builtinId="47" customBuiltin="1"/>
    <cellStyle name="40% - Colore 5 2" xfId="67" xr:uid="{00000000-0005-0000-0000-00003D000000}"/>
    <cellStyle name="40% - Colore 5 2 2" xfId="119" xr:uid="{00000000-0005-0000-0000-00003E000000}"/>
    <cellStyle name="40% - Colore 5 3" xfId="81" xr:uid="{00000000-0005-0000-0000-00003F000000}"/>
    <cellStyle name="40% - Colore 5 3 2" xfId="133" xr:uid="{00000000-0005-0000-0000-000040000000}"/>
    <cellStyle name="40% - Colore 5 4" xfId="94" xr:uid="{00000000-0005-0000-0000-000041000000}"/>
    <cellStyle name="40% - Colore 6" xfId="12" builtinId="51" customBuiltin="1"/>
    <cellStyle name="40% - Colore 6 2" xfId="69" xr:uid="{00000000-0005-0000-0000-000043000000}"/>
    <cellStyle name="40% - Colore 6 2 2" xfId="121" xr:uid="{00000000-0005-0000-0000-000044000000}"/>
    <cellStyle name="40% - Colore 6 3" xfId="83" xr:uid="{00000000-0005-0000-0000-000045000000}"/>
    <cellStyle name="40% - Colore 6 3 2" xfId="135" xr:uid="{00000000-0005-0000-0000-000046000000}"/>
    <cellStyle name="40% - Colore 6 4" xfId="95" xr:uid="{00000000-0005-0000-0000-000047000000}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Currency 2" xfId="28" xr:uid="{00000000-0005-0000-0000-000057000000}"/>
    <cellStyle name="Currency 2 2" xfId="96" xr:uid="{00000000-0005-0000-0000-000058000000}"/>
    <cellStyle name="Input" xfId="29" builtinId="20" customBuiltin="1"/>
    <cellStyle name="Komma 2" xfId="30" xr:uid="{00000000-0005-0000-0000-00005A000000}"/>
    <cellStyle name="Komma 2 2" xfId="97" xr:uid="{00000000-0005-0000-0000-00005B000000}"/>
    <cellStyle name="Migliaia" xfId="31" builtinId="3"/>
    <cellStyle name="Migliaia 2" xfId="32" xr:uid="{00000000-0005-0000-0000-00005D000000}"/>
    <cellStyle name="Migliaia 2 2" xfId="98" xr:uid="{00000000-0005-0000-0000-00005E000000}"/>
    <cellStyle name="Neutrale" xfId="33" builtinId="28" customBuiltin="1"/>
    <cellStyle name="Normal 2" xfId="34" xr:uid="{00000000-0005-0000-0000-000060000000}"/>
    <cellStyle name="Normal 2 2" xfId="99" xr:uid="{00000000-0005-0000-0000-000061000000}"/>
    <cellStyle name="Normale" xfId="0" builtinId="0"/>
    <cellStyle name="Normale 2" xfId="35" xr:uid="{00000000-0005-0000-0000-000063000000}"/>
    <cellStyle name="Normale 2 2" xfId="100" xr:uid="{00000000-0005-0000-0000-000064000000}"/>
    <cellStyle name="Normale 3" xfId="54" xr:uid="{00000000-0005-0000-0000-000065000000}"/>
    <cellStyle name="Normale 3 2" xfId="106" xr:uid="{00000000-0005-0000-0000-000066000000}"/>
    <cellStyle name="Normale 4" xfId="56" xr:uid="{00000000-0005-0000-0000-000067000000}"/>
    <cellStyle name="Normale 4 2" xfId="108" xr:uid="{00000000-0005-0000-0000-000068000000}"/>
    <cellStyle name="Normale 5" xfId="70" xr:uid="{00000000-0005-0000-0000-000069000000}"/>
    <cellStyle name="Normale 5 2" xfId="122" xr:uid="{00000000-0005-0000-0000-00006A000000}"/>
    <cellStyle name="Nota 2" xfId="55" xr:uid="{00000000-0005-0000-0000-00006B000000}"/>
    <cellStyle name="Nota 2 2" xfId="107" xr:uid="{00000000-0005-0000-0000-00006C000000}"/>
    <cellStyle name="Nota 3" xfId="57" xr:uid="{00000000-0005-0000-0000-00006D000000}"/>
    <cellStyle name="Nota 3 2" xfId="109" xr:uid="{00000000-0005-0000-0000-00006E000000}"/>
    <cellStyle name="Nota 4" xfId="71" xr:uid="{00000000-0005-0000-0000-00006F000000}"/>
    <cellStyle name="Nota 4 2" xfId="123" xr:uid="{00000000-0005-0000-0000-000070000000}"/>
    <cellStyle name="Output" xfId="36" builtinId="21" customBuiltin="1"/>
    <cellStyle name="Percent 2" xfId="37" xr:uid="{00000000-0005-0000-0000-000072000000}"/>
    <cellStyle name="Percent 2 2" xfId="101" xr:uid="{00000000-0005-0000-0000-000073000000}"/>
    <cellStyle name="Percentuale" xfId="38" builtinId="5"/>
    <cellStyle name="Percentuale 2" xfId="39" xr:uid="{00000000-0005-0000-0000-000075000000}"/>
    <cellStyle name="Percentuale 2 2" xfId="102" xr:uid="{00000000-0005-0000-0000-000076000000}"/>
    <cellStyle name="Prozent 2" xfId="40" xr:uid="{00000000-0005-0000-0000-000077000000}"/>
    <cellStyle name="Prozent 2 2" xfId="103" xr:uid="{00000000-0005-0000-0000-000078000000}"/>
    <cellStyle name="Prozent 3" xfId="41" xr:uid="{00000000-0005-0000-0000-000079000000}"/>
    <cellStyle name="Standard 2" xfId="42" xr:uid="{00000000-0005-0000-0000-00007A000000}"/>
    <cellStyle name="Standard 2 2" xfId="104" xr:uid="{00000000-0005-0000-0000-00007B000000}"/>
    <cellStyle name="Testo avviso" xfId="43" builtinId="11" customBuiltin="1"/>
    <cellStyle name="Testo descrittivo" xfId="44" builtinId="53" customBuiltin="1"/>
    <cellStyle name="Titolo" xfId="45" builtinId="15" customBuiltin="1"/>
    <cellStyle name="Titolo 1" xfId="46" builtinId="16" customBuiltin="1"/>
    <cellStyle name="Titolo 2" xfId="47" builtinId="17" customBuiltin="1"/>
    <cellStyle name="Titolo 3" xfId="48" builtinId="18" customBuiltin="1"/>
    <cellStyle name="Titolo 4" xfId="49" builtinId="19" customBuiltin="1"/>
    <cellStyle name="Totale" xfId="50" builtinId="25" customBuiltin="1"/>
    <cellStyle name="Valore non valido" xfId="51" builtinId="27" customBuiltin="1"/>
    <cellStyle name="Valore valido" xfId="52" builtinId="26" customBuiltin="1"/>
    <cellStyle name="Währung 2" xfId="53" xr:uid="{00000000-0005-0000-0000-000086000000}"/>
    <cellStyle name="Währung 2 2" xfId="105" xr:uid="{00000000-0005-0000-0000-000087000000}"/>
  </cellStyles>
  <dxfs count="238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5"/>
  <sheetViews>
    <sheetView tabSelected="1" zoomScaleNormal="100" workbookViewId="0">
      <selection activeCell="E21" sqref="E21"/>
    </sheetView>
  </sheetViews>
  <sheetFormatPr defaultColWidth="11.42578125" defaultRowHeight="12.75" x14ac:dyDescent="0.2"/>
  <cols>
    <col min="1" max="1" width="5.5703125" style="8" customWidth="1"/>
    <col min="2" max="2" width="13" style="44" customWidth="1"/>
    <col min="3" max="3" width="1.7109375" style="44" bestFit="1" customWidth="1"/>
    <col min="4" max="4" width="57.7109375" style="44" customWidth="1"/>
    <col min="5" max="5" width="16.7109375" style="44" customWidth="1"/>
    <col min="6" max="6" width="15" style="44" customWidth="1"/>
    <col min="7" max="7" width="11.28515625" style="44" customWidth="1"/>
    <col min="8" max="8" width="17" style="8" customWidth="1"/>
    <col min="9" max="16384" width="11.42578125" style="8"/>
  </cols>
  <sheetData>
    <row r="1" spans="1:11" ht="15" customHeight="1" x14ac:dyDescent="0.25">
      <c r="A1" s="148" t="s">
        <v>257</v>
      </c>
      <c r="B1" s="149"/>
      <c r="C1" s="149"/>
      <c r="D1" s="149"/>
      <c r="E1" s="149"/>
      <c r="F1" s="149"/>
      <c r="G1" s="149"/>
      <c r="H1" s="149"/>
      <c r="I1" s="149"/>
      <c r="J1" s="150"/>
      <c r="K1" s="37"/>
    </row>
    <row r="2" spans="1:11" ht="15" x14ac:dyDescent="0.25">
      <c r="A2" s="154" t="s">
        <v>1006</v>
      </c>
      <c r="B2" s="155"/>
      <c r="C2" s="155"/>
      <c r="D2" s="155"/>
      <c r="E2" s="155"/>
      <c r="F2" s="155"/>
      <c r="G2" s="155"/>
      <c r="H2" s="155"/>
      <c r="I2" s="155"/>
      <c r="J2" s="156"/>
      <c r="K2" s="37"/>
    </row>
    <row r="4" spans="1:11" ht="12.75" customHeight="1" x14ac:dyDescent="0.2">
      <c r="A4" s="158" t="s">
        <v>1014</v>
      </c>
      <c r="B4" s="159"/>
      <c r="C4" s="159"/>
      <c r="D4" s="160"/>
      <c r="E4" s="151" t="s">
        <v>930</v>
      </c>
      <c r="F4" s="157"/>
      <c r="G4" s="157"/>
      <c r="H4" s="152"/>
    </row>
    <row r="5" spans="1:11" x14ac:dyDescent="0.2">
      <c r="A5" s="44"/>
      <c r="C5" s="74"/>
      <c r="F5" s="95"/>
      <c r="G5" s="95"/>
    </row>
    <row r="6" spans="1:11" ht="15" x14ac:dyDescent="0.25">
      <c r="A6" s="141" t="s">
        <v>1013</v>
      </c>
      <c r="B6" s="141"/>
      <c r="C6" s="141"/>
      <c r="D6" s="141"/>
      <c r="E6" s="96"/>
      <c r="F6" s="97"/>
      <c r="G6" s="97"/>
    </row>
    <row r="7" spans="1:11" x14ac:dyDescent="0.2">
      <c r="A7" s="128" t="s">
        <v>1012</v>
      </c>
      <c r="B7" s="129"/>
      <c r="C7" s="129"/>
      <c r="D7" s="130"/>
      <c r="E7" s="151" t="s">
        <v>929</v>
      </c>
      <c r="F7" s="152"/>
      <c r="G7" s="153"/>
      <c r="H7" s="153"/>
    </row>
    <row r="8" spans="1:11" x14ac:dyDescent="0.2">
      <c r="A8" s="98"/>
      <c r="B8" s="8"/>
      <c r="C8" s="99"/>
      <c r="D8" s="8"/>
      <c r="E8" s="8"/>
      <c r="F8" s="100"/>
      <c r="G8" s="95"/>
      <c r="H8" s="100"/>
    </row>
    <row r="9" spans="1:11" x14ac:dyDescent="0.2">
      <c r="A9" s="131" t="s">
        <v>1011</v>
      </c>
      <c r="B9" s="132"/>
      <c r="C9" s="132"/>
      <c r="D9" s="133"/>
      <c r="E9" s="142" t="s">
        <v>931</v>
      </c>
      <c r="F9" s="143"/>
      <c r="G9" s="144"/>
      <c r="H9" s="144"/>
    </row>
    <row r="10" spans="1:11" x14ac:dyDescent="0.2">
      <c r="A10" s="98"/>
      <c r="B10" s="8"/>
      <c r="C10" s="99"/>
      <c r="D10" s="8"/>
      <c r="E10" s="8"/>
      <c r="F10" s="100"/>
      <c r="G10" s="95"/>
      <c r="H10" s="100"/>
    </row>
    <row r="11" spans="1:11" x14ac:dyDescent="0.2">
      <c r="A11" s="134" t="s">
        <v>1007</v>
      </c>
      <c r="B11" s="135"/>
      <c r="C11" s="135"/>
      <c r="D11" s="136"/>
      <c r="E11" s="161"/>
      <c r="F11" s="100"/>
      <c r="G11" s="95"/>
      <c r="H11" s="100"/>
    </row>
    <row r="12" spans="1:11" x14ac:dyDescent="0.2">
      <c r="A12" s="137"/>
      <c r="B12" s="138"/>
      <c r="C12" s="138"/>
      <c r="D12" s="139"/>
      <c r="E12" s="162"/>
      <c r="F12" s="100"/>
      <c r="G12" s="95"/>
      <c r="H12" s="100"/>
    </row>
    <row r="13" spans="1:11" x14ac:dyDescent="0.2">
      <c r="A13" s="134" t="s">
        <v>1008</v>
      </c>
      <c r="B13" s="135"/>
      <c r="C13" s="135"/>
      <c r="D13" s="136"/>
      <c r="E13" s="161">
        <v>2500838.17</v>
      </c>
      <c r="F13" s="101"/>
      <c r="G13" s="101"/>
      <c r="H13" s="101"/>
    </row>
    <row r="14" spans="1:11" x14ac:dyDescent="0.2">
      <c r="A14" s="137"/>
      <c r="B14" s="138"/>
      <c r="C14" s="138"/>
      <c r="D14" s="139"/>
      <c r="E14" s="162"/>
      <c r="F14" s="101"/>
      <c r="G14" s="101"/>
      <c r="H14" s="101"/>
    </row>
    <row r="15" spans="1:11" x14ac:dyDescent="0.2">
      <c r="A15" s="44"/>
      <c r="E15" s="74"/>
      <c r="F15" s="95"/>
      <c r="G15" s="95"/>
    </row>
    <row r="16" spans="1:11" x14ac:dyDescent="0.2">
      <c r="A16" s="128" t="s">
        <v>1010</v>
      </c>
      <c r="B16" s="129"/>
      <c r="C16" s="129"/>
      <c r="D16" s="130"/>
      <c r="E16" s="112" t="s">
        <v>1045</v>
      </c>
      <c r="F16" s="102"/>
      <c r="G16" s="102"/>
      <c r="H16" s="102"/>
    </row>
    <row r="17" spans="1:9" x14ac:dyDescent="0.2">
      <c r="A17" s="44"/>
      <c r="F17" s="95"/>
      <c r="G17" s="95"/>
      <c r="H17" s="100"/>
    </row>
    <row r="18" spans="1:9" x14ac:dyDescent="0.2">
      <c r="A18" s="128" t="s">
        <v>1009</v>
      </c>
      <c r="B18" s="129"/>
      <c r="C18" s="129"/>
      <c r="D18" s="130"/>
      <c r="E18" s="7">
        <v>2018</v>
      </c>
      <c r="F18" s="95"/>
      <c r="G18" s="95"/>
      <c r="H18" s="100"/>
    </row>
    <row r="19" spans="1:9" x14ac:dyDescent="0.2">
      <c r="A19" s="44"/>
      <c r="F19" s="95"/>
      <c r="G19" s="95"/>
      <c r="H19" s="100"/>
    </row>
    <row r="20" spans="1:9" ht="25.5" customHeight="1" x14ac:dyDescent="0.2">
      <c r="A20" s="140" t="s">
        <v>1015</v>
      </c>
      <c r="B20" s="132"/>
      <c r="C20" s="132"/>
      <c r="D20" s="133"/>
      <c r="E20" s="113" t="s">
        <v>1046</v>
      </c>
      <c r="F20" s="103"/>
      <c r="G20" s="103"/>
      <c r="H20" s="103"/>
    </row>
    <row r="21" spans="1:9" x14ac:dyDescent="0.2">
      <c r="A21" s="104"/>
      <c r="B21" s="104"/>
      <c r="C21" s="104"/>
      <c r="D21" s="104"/>
      <c r="E21" s="103"/>
      <c r="F21" s="103"/>
      <c r="G21" s="103"/>
      <c r="H21" s="103"/>
    </row>
    <row r="22" spans="1:9" x14ac:dyDescent="0.2">
      <c r="A22" s="131" t="s">
        <v>1016</v>
      </c>
      <c r="B22" s="132"/>
      <c r="C22" s="132"/>
      <c r="D22" s="133"/>
      <c r="E22" s="114" t="s">
        <v>1044</v>
      </c>
      <c r="F22" s="105"/>
      <c r="G22" s="103"/>
      <c r="H22" s="103"/>
    </row>
    <row r="23" spans="1:9" x14ac:dyDescent="0.2">
      <c r="A23" s="44"/>
      <c r="B23" s="106"/>
      <c r="C23" s="106"/>
      <c r="D23" s="106"/>
      <c r="E23" s="106"/>
      <c r="F23" s="95"/>
      <c r="G23" s="107"/>
      <c r="H23" s="100"/>
    </row>
    <row r="24" spans="1:9" x14ac:dyDescent="0.2">
      <c r="A24" s="131" t="s">
        <v>1017</v>
      </c>
      <c r="B24" s="132"/>
      <c r="C24" s="132"/>
      <c r="D24" s="133"/>
      <c r="E24" s="94" t="s">
        <v>1033</v>
      </c>
      <c r="F24" s="108"/>
      <c r="G24" s="108"/>
      <c r="H24" s="108"/>
    </row>
    <row r="25" spans="1:9" x14ac:dyDescent="0.2">
      <c r="A25" s="44"/>
    </row>
    <row r="26" spans="1:9" x14ac:dyDescent="0.2">
      <c r="A26" s="44"/>
      <c r="G26" s="95"/>
    </row>
    <row r="27" spans="1:9" ht="15" x14ac:dyDescent="0.25">
      <c r="A27" s="141" t="s">
        <v>1018</v>
      </c>
      <c r="B27" s="141"/>
      <c r="C27" s="141"/>
      <c r="D27" s="141"/>
      <c r="E27" s="96"/>
      <c r="F27" s="96"/>
      <c r="G27" s="97"/>
    </row>
    <row r="28" spans="1:9" ht="15" x14ac:dyDescent="0.25">
      <c r="A28" s="128" t="s">
        <v>1019</v>
      </c>
      <c r="B28" s="129"/>
      <c r="C28" s="129"/>
      <c r="D28" s="130"/>
      <c r="E28" s="145"/>
      <c r="F28" s="146"/>
      <c r="G28" s="146"/>
      <c r="H28" s="147"/>
      <c r="I28" s="97"/>
    </row>
    <row r="29" spans="1:9" ht="15" x14ac:dyDescent="0.25">
      <c r="A29" s="38"/>
      <c r="B29" s="38"/>
      <c r="C29" s="38"/>
      <c r="D29" s="109"/>
      <c r="E29" s="9"/>
      <c r="F29" s="9"/>
      <c r="G29" s="9"/>
      <c r="H29" s="9"/>
      <c r="I29" s="97"/>
    </row>
    <row r="30" spans="1:9" x14ac:dyDescent="0.2">
      <c r="A30" s="128" t="s">
        <v>1020</v>
      </c>
      <c r="B30" s="129"/>
      <c r="C30" s="129"/>
      <c r="D30" s="130"/>
      <c r="E30" s="145"/>
      <c r="F30" s="146"/>
      <c r="G30" s="146"/>
      <c r="H30" s="147"/>
    </row>
    <row r="31" spans="1:9" ht="15" x14ac:dyDescent="0.25">
      <c r="A31" s="44"/>
      <c r="B31" s="96"/>
      <c r="C31" s="96"/>
      <c r="D31" s="96"/>
      <c r="E31" s="96"/>
      <c r="F31" s="96"/>
      <c r="G31" s="97"/>
    </row>
    <row r="32" spans="1:9" x14ac:dyDescent="0.2">
      <c r="A32" s="128" t="s">
        <v>1021</v>
      </c>
      <c r="B32" s="129"/>
      <c r="C32" s="129"/>
      <c r="D32" s="130"/>
      <c r="E32" s="145"/>
      <c r="F32" s="146"/>
      <c r="G32" s="146"/>
      <c r="H32" s="147"/>
    </row>
    <row r="33" spans="1:10" x14ac:dyDescent="0.2">
      <c r="A33" s="38"/>
      <c r="B33" s="38"/>
      <c r="C33" s="38"/>
      <c r="D33" s="39"/>
      <c r="E33" s="9"/>
      <c r="F33" s="9"/>
      <c r="G33" s="9"/>
      <c r="H33" s="9"/>
      <c r="I33" s="10"/>
    </row>
    <row r="34" spans="1:10" x14ac:dyDescent="0.2">
      <c r="D34" s="95"/>
      <c r="E34" s="110"/>
      <c r="F34" s="110"/>
      <c r="G34" s="110"/>
    </row>
    <row r="35" spans="1:10" x14ac:dyDescent="0.2">
      <c r="D35" s="95"/>
      <c r="E35" s="110"/>
      <c r="F35" s="110"/>
      <c r="G35" s="110"/>
    </row>
    <row r="36" spans="1:10" x14ac:dyDescent="0.2">
      <c r="E36" s="111"/>
      <c r="F36" s="111"/>
      <c r="G36" s="111"/>
    </row>
    <row r="37" spans="1:10" ht="54.75" customHeight="1" x14ac:dyDescent="0.2">
      <c r="A37" s="163" t="s">
        <v>1029</v>
      </c>
      <c r="B37" s="163"/>
      <c r="C37" s="163"/>
      <c r="D37" s="163"/>
      <c r="E37" s="163"/>
      <c r="F37" s="163"/>
      <c r="G37" s="163"/>
      <c r="H37" s="163"/>
    </row>
    <row r="38" spans="1:10" ht="54.75" customHeight="1" x14ac:dyDescent="0.2">
      <c r="A38" s="168" t="s">
        <v>1022</v>
      </c>
      <c r="B38" s="169"/>
      <c r="C38" s="169"/>
      <c r="D38" s="170"/>
      <c r="E38" s="174">
        <f>'A Misura-Aufmaß'!H7</f>
        <v>0</v>
      </c>
      <c r="F38" s="174"/>
      <c r="G38" s="174"/>
      <c r="H38" s="174"/>
    </row>
    <row r="39" spans="1:10" ht="54.75" customHeight="1" x14ac:dyDescent="0.2">
      <c r="A39" s="171" t="s">
        <v>1023</v>
      </c>
      <c r="B39" s="172"/>
      <c r="C39" s="172"/>
      <c r="D39" s="173"/>
      <c r="E39" s="164">
        <f>'A Corpo-Pauschal'!H7</f>
        <v>0</v>
      </c>
      <c r="F39" s="164"/>
      <c r="G39" s="164"/>
      <c r="H39" s="164"/>
    </row>
    <row r="40" spans="1:10" ht="54.75" customHeight="1" x14ac:dyDescent="0.2">
      <c r="A40" s="168" t="s">
        <v>1024</v>
      </c>
      <c r="B40" s="169"/>
      <c r="C40" s="169"/>
      <c r="D40" s="170"/>
      <c r="E40" s="175">
        <f>SUM(E38:E39)</f>
        <v>0</v>
      </c>
      <c r="F40" s="175"/>
      <c r="G40" s="175"/>
      <c r="H40" s="175"/>
    </row>
    <row r="41" spans="1:10" ht="54.75" customHeight="1" x14ac:dyDescent="0.2">
      <c r="A41" s="171" t="s">
        <v>1025</v>
      </c>
      <c r="B41" s="172"/>
      <c r="C41" s="172"/>
      <c r="D41" s="173"/>
      <c r="E41" s="164">
        <f>IF(AND(E11&gt;0,E13&gt;0),SUM(E11:E13),IF(E11&gt;0,E11,IF(E13&gt;0,E13,0)))</f>
        <v>2500838.17</v>
      </c>
      <c r="F41" s="164"/>
      <c r="G41" s="164"/>
      <c r="H41" s="164"/>
    </row>
    <row r="42" spans="1:10" ht="54.75" customHeight="1" x14ac:dyDescent="0.2">
      <c r="A42" s="168" t="str">
        <f>IF(E42&lt;0,"Ribasso d'asta in %",IF(E42&gt;0,"Rialzo in %",""))</f>
        <v>Ribasso d'asta in %</v>
      </c>
      <c r="B42" s="169"/>
      <c r="C42" s="169"/>
      <c r="D42" s="170"/>
      <c r="E42" s="176">
        <f>IF(E41=0,0,(E40/E41)-1)</f>
        <v>-1</v>
      </c>
      <c r="F42" s="176"/>
      <c r="G42" s="176"/>
      <c r="H42" s="176"/>
      <c r="I42" s="126" t="s">
        <v>1030</v>
      </c>
      <c r="J42" s="127"/>
    </row>
    <row r="43" spans="1:10" ht="54.75" customHeight="1" x14ac:dyDescent="0.2">
      <c r="A43" s="171" t="s">
        <v>1026</v>
      </c>
      <c r="B43" s="172"/>
      <c r="C43" s="172"/>
      <c r="D43" s="173"/>
      <c r="E43" s="165"/>
      <c r="F43" s="166"/>
      <c r="G43" s="166"/>
      <c r="H43" s="167"/>
    </row>
    <row r="44" spans="1:10" ht="54.75" customHeight="1" x14ac:dyDescent="0.2">
      <c r="A44" s="168" t="s">
        <v>1027</v>
      </c>
      <c r="B44" s="169"/>
      <c r="C44" s="169"/>
      <c r="D44" s="170"/>
      <c r="E44" s="164">
        <f>+'Oneri sicurezza-Sicherheitsmaßn'!H8</f>
        <v>128019.58</v>
      </c>
      <c r="F44" s="164"/>
      <c r="G44" s="164"/>
      <c r="H44" s="164"/>
    </row>
    <row r="45" spans="1:10" ht="54.75" customHeight="1" x14ac:dyDescent="0.2">
      <c r="A45" s="168" t="s">
        <v>1028</v>
      </c>
      <c r="B45" s="169"/>
      <c r="C45" s="169"/>
      <c r="D45" s="170"/>
      <c r="E45" s="164">
        <f>E40+E44</f>
        <v>128019.58</v>
      </c>
      <c r="F45" s="164"/>
      <c r="G45" s="164"/>
      <c r="H45" s="164"/>
    </row>
  </sheetData>
  <sheetProtection algorithmName="SHA-512" hashValue="UK4kyMsxiGopFb6aaFGxtc2TSfncnBZjiECXDXBsuk8xdvB23jifYaJzpjeo9BX5mW6TujZa9NX3ILvb++hzuQ==" saltValue="CbLttzwF0cDz92lvR99Chg==" spinCount="100000" sheet="1"/>
  <mergeCells count="45">
    <mergeCell ref="E45:H45"/>
    <mergeCell ref="E43:H43"/>
    <mergeCell ref="A45:D45"/>
    <mergeCell ref="A38:D38"/>
    <mergeCell ref="A39:D39"/>
    <mergeCell ref="A40:D40"/>
    <mergeCell ref="A41:D41"/>
    <mergeCell ref="A43:D43"/>
    <mergeCell ref="E38:H38"/>
    <mergeCell ref="E39:H39"/>
    <mergeCell ref="A42:D42"/>
    <mergeCell ref="A44:D44"/>
    <mergeCell ref="E40:H40"/>
    <mergeCell ref="E41:H41"/>
    <mergeCell ref="E42:H42"/>
    <mergeCell ref="E44:H44"/>
    <mergeCell ref="E32:H32"/>
    <mergeCell ref="E11:E12"/>
    <mergeCell ref="E13:E14"/>
    <mergeCell ref="A37:H37"/>
    <mergeCell ref="A32:D32"/>
    <mergeCell ref="A1:J1"/>
    <mergeCell ref="E7:F7"/>
    <mergeCell ref="G7:H7"/>
    <mergeCell ref="A2:J2"/>
    <mergeCell ref="E4:H4"/>
    <mergeCell ref="A6:D6"/>
    <mergeCell ref="A7:D7"/>
    <mergeCell ref="A4:D4"/>
    <mergeCell ref="I42:J42"/>
    <mergeCell ref="A18:D18"/>
    <mergeCell ref="A16:D16"/>
    <mergeCell ref="A9:D9"/>
    <mergeCell ref="A11:D12"/>
    <mergeCell ref="A13:D14"/>
    <mergeCell ref="A28:D28"/>
    <mergeCell ref="A30:D30"/>
    <mergeCell ref="A24:D24"/>
    <mergeCell ref="A22:D22"/>
    <mergeCell ref="A20:D20"/>
    <mergeCell ref="A27:D27"/>
    <mergeCell ref="E9:F9"/>
    <mergeCell ref="G9:H9"/>
    <mergeCell ref="E28:H28"/>
    <mergeCell ref="E30:H30"/>
  </mergeCells>
  <conditionalFormatting sqref="E32:E33 E20:E21 E16 G9 E7 E9 G7">
    <cfRule type="cellIs" dxfId="237" priority="12" stopIfTrue="1" operator="notEqual">
      <formula>""</formula>
    </cfRule>
  </conditionalFormatting>
  <conditionalFormatting sqref="E28:E29">
    <cfRule type="cellIs" dxfId="236" priority="11" stopIfTrue="1" operator="notEqual">
      <formula>""</formula>
    </cfRule>
  </conditionalFormatting>
  <conditionalFormatting sqref="E11 E13">
    <cfRule type="cellIs" dxfId="235" priority="10" stopIfTrue="1" operator="notEqual">
      <formula>""</formula>
    </cfRule>
  </conditionalFormatting>
  <conditionalFormatting sqref="E30">
    <cfRule type="cellIs" dxfId="234" priority="8" stopIfTrue="1" operator="notEqual">
      <formula>""</formula>
    </cfRule>
  </conditionalFormatting>
  <conditionalFormatting sqref="E18">
    <cfRule type="cellIs" dxfId="233" priority="7" stopIfTrue="1" operator="notEqual">
      <formula>""</formula>
    </cfRule>
  </conditionalFormatting>
  <conditionalFormatting sqref="E4">
    <cfRule type="cellIs" dxfId="232" priority="6" stopIfTrue="1" operator="notEqual">
      <formula>""</formula>
    </cfRule>
  </conditionalFormatting>
  <conditionalFormatting sqref="E22">
    <cfRule type="cellIs" dxfId="231" priority="5" stopIfTrue="1" operator="notEqual">
      <formula>""</formula>
    </cfRule>
  </conditionalFormatting>
  <conditionalFormatting sqref="E24">
    <cfRule type="cellIs" dxfId="230" priority="1" stopIfTrue="1" operator="notEqual">
      <formula>""</formula>
    </cfRule>
  </conditionalFormatting>
  <dataValidations disablePrompts="1" count="3">
    <dataValidation type="list" allowBlank="1" showInputMessage="1" showErrorMessage="1" sqref="E7:F7" xr:uid="{00000000-0002-0000-0000-000000000000}">
      <formula1>Gemeinden</formula1>
    </dataValidation>
    <dataValidation type="list" allowBlank="1" showInputMessage="1" showErrorMessage="1" sqref="E9:F9" xr:uid="{00000000-0002-0000-0000-000001000000}">
      <formula1>dislocazione</formula1>
    </dataValidation>
    <dataValidation type="custom" allowBlank="1" showInputMessage="1" showErrorMessage="1" errorTitle="Attenzione!" error="Importo con solo 2 (due) posizioni decimali!!!" sqref="E11 E13" xr:uid="{00000000-0002-0000-0000-000002000000}">
      <formula1>E11=ROUND(E11,2)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1:N200"/>
  <sheetViews>
    <sheetView zoomScaleNormal="100" workbookViewId="0">
      <selection activeCell="M21" sqref="M21"/>
    </sheetView>
  </sheetViews>
  <sheetFormatPr defaultColWidth="11.42578125" defaultRowHeight="12.75" x14ac:dyDescent="0.2"/>
  <cols>
    <col min="1" max="1" width="5.5703125" style="8" customWidth="1"/>
    <col min="2" max="2" width="13" style="44" customWidth="1"/>
    <col min="3" max="3" width="2.140625" style="74" bestFit="1" customWidth="1"/>
    <col min="4" max="4" width="57.7109375" style="44" customWidth="1"/>
    <col min="5" max="5" width="16.7109375" style="44" customWidth="1"/>
    <col min="6" max="6" width="15" style="62" customWidth="1"/>
    <col min="7" max="7" width="17" style="61" customWidth="1"/>
    <col min="8" max="8" width="17" style="8" customWidth="1"/>
    <col min="9" max="16384" width="11.42578125" style="8"/>
  </cols>
  <sheetData>
    <row r="1" spans="1:14" ht="15" x14ac:dyDescent="0.25">
      <c r="A1" s="183" t="s">
        <v>241</v>
      </c>
      <c r="B1" s="184"/>
      <c r="C1" s="184"/>
      <c r="D1" s="184"/>
      <c r="E1" s="184"/>
      <c r="F1" s="184"/>
      <c r="G1" s="184"/>
      <c r="H1" s="184"/>
      <c r="I1" s="184"/>
      <c r="J1" s="185"/>
      <c r="K1" s="37"/>
    </row>
    <row r="2" spans="1:14" x14ac:dyDescent="0.2">
      <c r="F2" s="44"/>
      <c r="G2" s="44"/>
    </row>
    <row r="3" spans="1:14" x14ac:dyDescent="0.2">
      <c r="A3" s="44"/>
      <c r="F3" s="44"/>
      <c r="G3" s="44"/>
    </row>
    <row r="4" spans="1:14" x14ac:dyDescent="0.2">
      <c r="A4" s="44"/>
      <c r="F4" s="44"/>
      <c r="G4" s="44"/>
    </row>
    <row r="5" spans="1:14" ht="15" x14ac:dyDescent="0.2">
      <c r="A5" s="40"/>
      <c r="B5" s="40"/>
      <c r="C5" s="75"/>
      <c r="D5" s="41" t="s">
        <v>254</v>
      </c>
      <c r="E5" s="42"/>
      <c r="F5" s="42"/>
      <c r="G5" s="42"/>
      <c r="H5" s="43"/>
    </row>
    <row r="6" spans="1:14" x14ac:dyDescent="0.2">
      <c r="A6" s="44"/>
      <c r="F6" s="44"/>
      <c r="G6" s="44"/>
      <c r="H6" s="44"/>
    </row>
    <row r="7" spans="1:14" x14ac:dyDescent="0.2">
      <c r="A7" s="40"/>
      <c r="B7" s="40"/>
      <c r="C7" s="75"/>
      <c r="D7" s="177" t="s">
        <v>256</v>
      </c>
      <c r="E7" s="178"/>
      <c r="F7" s="178"/>
      <c r="G7" s="179"/>
      <c r="H7" s="45">
        <f>SUM($H$17:$H$10000)</f>
        <v>0</v>
      </c>
    </row>
    <row r="8" spans="1:14" x14ac:dyDescent="0.2">
      <c r="A8" s="40"/>
      <c r="B8" s="40"/>
      <c r="C8" s="75"/>
      <c r="D8" s="177" t="s">
        <v>255</v>
      </c>
      <c r="E8" s="178"/>
      <c r="F8" s="178"/>
      <c r="G8" s="179"/>
      <c r="H8" s="45">
        <f>+'OFFERTA-ANGEBOT'!E11</f>
        <v>0</v>
      </c>
    </row>
    <row r="9" spans="1:14" x14ac:dyDescent="0.2">
      <c r="B9" s="40"/>
      <c r="C9" s="75"/>
      <c r="D9" s="180" t="str">
        <f>IF(H9&lt;0,"Ribasso d'asta in %",IF(H9&gt;0,"Rialzo d'asta in %",""))</f>
        <v/>
      </c>
      <c r="E9" s="181"/>
      <c r="F9" s="181"/>
      <c r="G9" s="182"/>
      <c r="H9" s="46">
        <f>IF(H8=0,0,(H7/H8)-1)</f>
        <v>0</v>
      </c>
    </row>
    <row r="10" spans="1:14" x14ac:dyDescent="0.2">
      <c r="F10" s="44"/>
      <c r="G10" s="44"/>
    </row>
    <row r="11" spans="1:14" x14ac:dyDescent="0.2">
      <c r="F11" s="44"/>
      <c r="G11" s="44"/>
    </row>
    <row r="12" spans="1:14" x14ac:dyDescent="0.2">
      <c r="F12" s="44"/>
      <c r="G12" s="76"/>
      <c r="H12" s="44"/>
    </row>
    <row r="13" spans="1:14" x14ac:dyDescent="0.2">
      <c r="F13" s="44"/>
      <c r="G13" s="76"/>
      <c r="H13" s="77"/>
    </row>
    <row r="14" spans="1:14" x14ac:dyDescent="0.2">
      <c r="A14" s="44"/>
      <c r="F14" s="44"/>
      <c r="G14" s="44"/>
    </row>
    <row r="15" spans="1:14" ht="15" x14ac:dyDescent="0.25">
      <c r="A15" s="47"/>
      <c r="B15" s="93" t="s">
        <v>245</v>
      </c>
      <c r="C15" s="115"/>
      <c r="D15" s="93"/>
      <c r="E15" s="93"/>
      <c r="F15" s="93"/>
      <c r="G15" s="93"/>
    </row>
    <row r="16" spans="1:14" ht="66" x14ac:dyDescent="0.2">
      <c r="A16" s="48" t="s">
        <v>246</v>
      </c>
      <c r="B16" s="48" t="s">
        <v>247</v>
      </c>
      <c r="C16" s="48" t="s">
        <v>244</v>
      </c>
      <c r="D16" s="49" t="s">
        <v>242</v>
      </c>
      <c r="E16" s="48" t="s">
        <v>248</v>
      </c>
      <c r="F16" s="48" t="s">
        <v>249</v>
      </c>
      <c r="G16" s="48" t="s">
        <v>250</v>
      </c>
      <c r="H16" s="48" t="s">
        <v>251</v>
      </c>
      <c r="I16" s="50" t="s">
        <v>252</v>
      </c>
      <c r="J16" s="51" t="s">
        <v>253</v>
      </c>
      <c r="N16" s="79"/>
    </row>
    <row r="17" spans="1:13" x14ac:dyDescent="0.2">
      <c r="A17" s="69" t="str">
        <f ca="1">+IF(NOT(ISBLANK(INDIRECT("e"&amp;ROW()))),MAX(INDIRECT("a$16:A"&amp;ROW()-1))+1,"")</f>
        <v/>
      </c>
      <c r="B17" s="68"/>
      <c r="C17" s="68"/>
      <c r="D17" s="67"/>
      <c r="E17" s="66"/>
      <c r="F17" s="55"/>
      <c r="G17" s="55"/>
      <c r="H17" s="53" t="str">
        <f>+IF(AND(F17="",G17=""),"",ROUND(F17*G17,2))</f>
        <v/>
      </c>
      <c r="I17" s="54" t="str">
        <f>IF(E17&lt;&gt;"","M","")</f>
        <v/>
      </c>
      <c r="J17" s="60"/>
      <c r="K17" s="80"/>
    </row>
    <row r="18" spans="1:13" x14ac:dyDescent="0.2">
      <c r="A18" s="69" t="str">
        <f t="shared" ref="A18:A81" ca="1" si="0">+IF(NOT(ISBLANK(INDIRECT("e"&amp;ROW()))),MAX(INDIRECT("a$16:A"&amp;ROW()-1))+1,"")</f>
        <v/>
      </c>
      <c r="B18" s="68"/>
      <c r="C18" s="68"/>
      <c r="D18" s="67"/>
      <c r="E18" s="66"/>
      <c r="F18" s="55"/>
      <c r="G18" s="55"/>
      <c r="H18" s="53" t="str">
        <f t="shared" ref="H18:H81" si="1">+IF(AND(F18="",G18=""),"",ROUND(F18*G18,2))</f>
        <v/>
      </c>
      <c r="I18" s="54" t="str">
        <f t="shared" ref="I18:I52" si="2">IF(E18&lt;&gt;"","M","")</f>
        <v/>
      </c>
      <c r="J18" s="60"/>
      <c r="K18" s="80"/>
      <c r="M18" s="82"/>
    </row>
    <row r="19" spans="1:13" x14ac:dyDescent="0.2">
      <c r="A19" s="69" t="str">
        <f t="shared" ca="1" si="0"/>
        <v/>
      </c>
      <c r="B19" s="68"/>
      <c r="C19" s="68"/>
      <c r="D19" s="67"/>
      <c r="E19" s="66"/>
      <c r="F19" s="55"/>
      <c r="G19" s="55"/>
      <c r="H19" s="53" t="str">
        <f t="shared" si="1"/>
        <v/>
      </c>
      <c r="I19" s="54" t="str">
        <f t="shared" si="2"/>
        <v/>
      </c>
      <c r="J19" s="60"/>
      <c r="K19" s="80"/>
      <c r="M19" s="81"/>
    </row>
    <row r="20" spans="1:13" x14ac:dyDescent="0.2">
      <c r="A20" s="69" t="str">
        <f t="shared" ca="1" si="0"/>
        <v/>
      </c>
      <c r="B20" s="68"/>
      <c r="C20" s="68"/>
      <c r="D20" s="67"/>
      <c r="E20" s="66"/>
      <c r="F20" s="55"/>
      <c r="G20" s="55"/>
      <c r="H20" s="53" t="str">
        <f t="shared" si="1"/>
        <v/>
      </c>
      <c r="I20" s="54" t="str">
        <f t="shared" si="2"/>
        <v/>
      </c>
      <c r="J20" s="60"/>
      <c r="K20" s="80"/>
      <c r="M20" s="82"/>
    </row>
    <row r="21" spans="1:13" x14ac:dyDescent="0.2">
      <c r="A21" s="69" t="str">
        <f t="shared" ca="1" si="0"/>
        <v/>
      </c>
      <c r="B21" s="68"/>
      <c r="C21" s="68"/>
      <c r="D21" s="67"/>
      <c r="E21" s="66"/>
      <c r="F21" s="55"/>
      <c r="G21" s="55"/>
      <c r="H21" s="53" t="str">
        <f t="shared" si="1"/>
        <v/>
      </c>
      <c r="I21" s="54" t="str">
        <f t="shared" si="2"/>
        <v/>
      </c>
      <c r="J21" s="60"/>
      <c r="K21" s="80"/>
    </row>
    <row r="22" spans="1:13" x14ac:dyDescent="0.2">
      <c r="A22" s="69" t="str">
        <f t="shared" ca="1" si="0"/>
        <v/>
      </c>
      <c r="B22" s="68"/>
      <c r="C22" s="68"/>
      <c r="D22" s="67"/>
      <c r="E22" s="66"/>
      <c r="F22" s="55"/>
      <c r="G22" s="55"/>
      <c r="H22" s="53" t="str">
        <f t="shared" si="1"/>
        <v/>
      </c>
      <c r="I22" s="54" t="str">
        <f t="shared" si="2"/>
        <v/>
      </c>
      <c r="J22" s="60"/>
      <c r="K22" s="80"/>
    </row>
    <row r="23" spans="1:13" x14ac:dyDescent="0.2">
      <c r="A23" s="69" t="str">
        <f t="shared" ca="1" si="0"/>
        <v/>
      </c>
      <c r="B23" s="68"/>
      <c r="C23" s="68"/>
      <c r="D23" s="67"/>
      <c r="E23" s="66"/>
      <c r="F23" s="55"/>
      <c r="G23" s="55"/>
      <c r="H23" s="53" t="str">
        <f t="shared" si="1"/>
        <v/>
      </c>
      <c r="I23" s="54" t="str">
        <f t="shared" si="2"/>
        <v/>
      </c>
      <c r="J23" s="60"/>
      <c r="K23" s="80"/>
    </row>
    <row r="24" spans="1:13" x14ac:dyDescent="0.2">
      <c r="A24" s="69" t="str">
        <f t="shared" ca="1" si="0"/>
        <v/>
      </c>
      <c r="B24" s="68"/>
      <c r="C24" s="68"/>
      <c r="D24" s="67"/>
      <c r="E24" s="66"/>
      <c r="F24" s="55"/>
      <c r="G24" s="55"/>
      <c r="H24" s="53" t="str">
        <f t="shared" si="1"/>
        <v/>
      </c>
      <c r="I24" s="54" t="str">
        <f t="shared" si="2"/>
        <v/>
      </c>
      <c r="J24" s="60"/>
      <c r="K24" s="80"/>
      <c r="M24" s="82"/>
    </row>
    <row r="25" spans="1:13" x14ac:dyDescent="0.2">
      <c r="A25" s="69" t="str">
        <f t="shared" ca="1" si="0"/>
        <v/>
      </c>
      <c r="B25" s="68"/>
      <c r="C25" s="68"/>
      <c r="D25" s="67"/>
      <c r="E25" s="66"/>
      <c r="F25" s="55"/>
      <c r="G25" s="55"/>
      <c r="H25" s="53" t="str">
        <f t="shared" si="1"/>
        <v/>
      </c>
      <c r="I25" s="54" t="str">
        <f t="shared" si="2"/>
        <v/>
      </c>
      <c r="J25" s="60"/>
      <c r="K25" s="80"/>
      <c r="M25" s="81"/>
    </row>
    <row r="26" spans="1:13" x14ac:dyDescent="0.2">
      <c r="A26" s="69" t="str">
        <f t="shared" ca="1" si="0"/>
        <v/>
      </c>
      <c r="B26" s="68"/>
      <c r="C26" s="65"/>
      <c r="D26" s="67"/>
      <c r="E26" s="66"/>
      <c r="F26" s="55"/>
      <c r="G26" s="55"/>
      <c r="H26" s="53" t="str">
        <f t="shared" si="1"/>
        <v/>
      </c>
      <c r="I26" s="54" t="str">
        <f t="shared" si="2"/>
        <v/>
      </c>
      <c r="J26" s="60"/>
      <c r="K26" s="80"/>
      <c r="M26" s="82"/>
    </row>
    <row r="27" spans="1:13" x14ac:dyDescent="0.2">
      <c r="A27" s="69" t="str">
        <f t="shared" ca="1" si="0"/>
        <v/>
      </c>
      <c r="B27" s="68"/>
      <c r="C27" s="65"/>
      <c r="D27" s="67"/>
      <c r="E27" s="66"/>
      <c r="F27" s="55"/>
      <c r="G27" s="55"/>
      <c r="H27" s="53" t="str">
        <f t="shared" si="1"/>
        <v/>
      </c>
      <c r="I27" s="54" t="str">
        <f t="shared" si="2"/>
        <v/>
      </c>
      <c r="J27" s="60"/>
      <c r="K27" s="80"/>
    </row>
    <row r="28" spans="1:13" x14ac:dyDescent="0.2">
      <c r="A28" s="69" t="str">
        <f t="shared" ca="1" si="0"/>
        <v/>
      </c>
      <c r="B28" s="68"/>
      <c r="C28" s="65"/>
      <c r="D28" s="67"/>
      <c r="E28" s="66"/>
      <c r="F28" s="55"/>
      <c r="G28" s="55"/>
      <c r="H28" s="53" t="str">
        <f t="shared" si="1"/>
        <v/>
      </c>
      <c r="I28" s="54" t="str">
        <f t="shared" si="2"/>
        <v/>
      </c>
      <c r="J28" s="60"/>
      <c r="K28" s="80"/>
    </row>
    <row r="29" spans="1:13" x14ac:dyDescent="0.2">
      <c r="A29" s="69" t="str">
        <f t="shared" ca="1" si="0"/>
        <v/>
      </c>
      <c r="B29" s="68"/>
      <c r="C29" s="65"/>
      <c r="D29" s="67"/>
      <c r="E29" s="66"/>
      <c r="F29" s="55"/>
      <c r="G29" s="55"/>
      <c r="H29" s="53" t="str">
        <f t="shared" si="1"/>
        <v/>
      </c>
      <c r="I29" s="54" t="str">
        <f t="shared" si="2"/>
        <v/>
      </c>
      <c r="J29" s="64"/>
      <c r="K29" s="80"/>
    </row>
    <row r="30" spans="1:13" x14ac:dyDescent="0.2">
      <c r="A30" s="69" t="str">
        <f t="shared" ca="1" si="0"/>
        <v/>
      </c>
      <c r="B30" s="68"/>
      <c r="C30" s="65"/>
      <c r="D30" s="67"/>
      <c r="E30" s="66"/>
      <c r="F30" s="55"/>
      <c r="G30" s="55"/>
      <c r="H30" s="53" t="str">
        <f t="shared" si="1"/>
        <v/>
      </c>
      <c r="I30" s="54" t="str">
        <f t="shared" si="2"/>
        <v/>
      </c>
      <c r="J30" s="60"/>
      <c r="K30" s="80"/>
      <c r="M30" s="82"/>
    </row>
    <row r="31" spans="1:13" x14ac:dyDescent="0.2">
      <c r="A31" s="69" t="str">
        <f t="shared" ca="1" si="0"/>
        <v/>
      </c>
      <c r="B31" s="68"/>
      <c r="C31" s="65"/>
      <c r="D31" s="67"/>
      <c r="E31" s="66"/>
      <c r="F31" s="55"/>
      <c r="G31" s="55"/>
      <c r="H31" s="53" t="str">
        <f t="shared" si="1"/>
        <v/>
      </c>
      <c r="I31" s="54" t="str">
        <f t="shared" si="2"/>
        <v/>
      </c>
      <c r="J31" s="60"/>
      <c r="K31" s="80"/>
      <c r="M31" s="81"/>
    </row>
    <row r="32" spans="1:13" x14ac:dyDescent="0.2">
      <c r="A32" s="69" t="str">
        <f t="shared" ca="1" si="0"/>
        <v/>
      </c>
      <c r="B32" s="68"/>
      <c r="C32" s="65"/>
      <c r="D32" s="67"/>
      <c r="E32" s="66"/>
      <c r="F32" s="55"/>
      <c r="G32" s="55"/>
      <c r="H32" s="53" t="str">
        <f t="shared" si="1"/>
        <v/>
      </c>
      <c r="I32" s="54" t="str">
        <f t="shared" si="2"/>
        <v/>
      </c>
      <c r="J32" s="60"/>
      <c r="K32" s="80"/>
      <c r="M32" s="82"/>
    </row>
    <row r="33" spans="1:13" x14ac:dyDescent="0.2">
      <c r="A33" s="69" t="str">
        <f t="shared" ca="1" si="0"/>
        <v/>
      </c>
      <c r="B33" s="68"/>
      <c r="C33" s="65"/>
      <c r="D33" s="67"/>
      <c r="E33" s="66"/>
      <c r="F33" s="55"/>
      <c r="G33" s="55"/>
      <c r="H33" s="53" t="str">
        <f t="shared" si="1"/>
        <v/>
      </c>
      <c r="I33" s="54" t="str">
        <f t="shared" si="2"/>
        <v/>
      </c>
      <c r="J33" s="60"/>
      <c r="K33" s="80"/>
    </row>
    <row r="34" spans="1:13" x14ac:dyDescent="0.2">
      <c r="A34" s="69" t="str">
        <f t="shared" ca="1" si="0"/>
        <v/>
      </c>
      <c r="B34" s="68"/>
      <c r="C34" s="65"/>
      <c r="D34" s="67"/>
      <c r="E34" s="66"/>
      <c r="F34" s="55"/>
      <c r="G34" s="55"/>
      <c r="H34" s="53" t="str">
        <f t="shared" si="1"/>
        <v/>
      </c>
      <c r="I34" s="54" t="str">
        <f t="shared" si="2"/>
        <v/>
      </c>
      <c r="J34" s="60"/>
      <c r="K34" s="80"/>
    </row>
    <row r="35" spans="1:13" x14ac:dyDescent="0.2">
      <c r="A35" s="69" t="str">
        <f t="shared" ca="1" si="0"/>
        <v/>
      </c>
      <c r="B35" s="68"/>
      <c r="C35" s="65"/>
      <c r="D35" s="67"/>
      <c r="E35" s="66"/>
      <c r="F35" s="55"/>
      <c r="G35" s="55"/>
      <c r="H35" s="53" t="str">
        <f t="shared" si="1"/>
        <v/>
      </c>
      <c r="I35" s="54" t="str">
        <f t="shared" si="2"/>
        <v/>
      </c>
      <c r="J35" s="64"/>
      <c r="K35" s="80"/>
    </row>
    <row r="36" spans="1:13" x14ac:dyDescent="0.2">
      <c r="A36" s="69" t="str">
        <f t="shared" ca="1" si="0"/>
        <v/>
      </c>
      <c r="B36" s="68"/>
      <c r="C36" s="65"/>
      <c r="D36" s="67"/>
      <c r="E36" s="66"/>
      <c r="F36" s="55"/>
      <c r="G36" s="55"/>
      <c r="H36" s="53" t="str">
        <f t="shared" si="1"/>
        <v/>
      </c>
      <c r="I36" s="54" t="str">
        <f t="shared" si="2"/>
        <v/>
      </c>
      <c r="J36" s="60"/>
      <c r="K36" s="80"/>
      <c r="M36" s="82"/>
    </row>
    <row r="37" spans="1:13" x14ac:dyDescent="0.2">
      <c r="A37" s="69" t="str">
        <f t="shared" ca="1" si="0"/>
        <v/>
      </c>
      <c r="B37" s="68"/>
      <c r="C37" s="65"/>
      <c r="D37" s="67"/>
      <c r="E37" s="66"/>
      <c r="F37" s="55"/>
      <c r="G37" s="55"/>
      <c r="H37" s="53" t="str">
        <f t="shared" si="1"/>
        <v/>
      </c>
      <c r="I37" s="54" t="str">
        <f t="shared" si="2"/>
        <v/>
      </c>
      <c r="J37" s="60"/>
      <c r="K37" s="80"/>
      <c r="M37" s="81"/>
    </row>
    <row r="38" spans="1:13" x14ac:dyDescent="0.2">
      <c r="A38" s="69" t="str">
        <f t="shared" ca="1" si="0"/>
        <v/>
      </c>
      <c r="B38" s="68"/>
      <c r="C38" s="65"/>
      <c r="D38" s="67"/>
      <c r="E38" s="66"/>
      <c r="F38" s="55"/>
      <c r="G38" s="55"/>
      <c r="H38" s="53" t="str">
        <f t="shared" si="1"/>
        <v/>
      </c>
      <c r="I38" s="54" t="str">
        <f t="shared" si="2"/>
        <v/>
      </c>
      <c r="J38" s="60"/>
      <c r="K38" s="80"/>
      <c r="M38" s="82"/>
    </row>
    <row r="39" spans="1:13" x14ac:dyDescent="0.2">
      <c r="A39" s="69" t="str">
        <f t="shared" ca="1" si="0"/>
        <v/>
      </c>
      <c r="B39" s="68"/>
      <c r="C39" s="65"/>
      <c r="D39" s="67"/>
      <c r="E39" s="66"/>
      <c r="F39" s="55"/>
      <c r="G39" s="55"/>
      <c r="H39" s="53" t="str">
        <f t="shared" si="1"/>
        <v/>
      </c>
      <c r="I39" s="54" t="str">
        <f t="shared" si="2"/>
        <v/>
      </c>
      <c r="J39" s="60"/>
      <c r="K39" s="80"/>
    </row>
    <row r="40" spans="1:13" x14ac:dyDescent="0.2">
      <c r="A40" s="69" t="str">
        <f t="shared" ca="1" si="0"/>
        <v/>
      </c>
      <c r="B40" s="68"/>
      <c r="C40" s="65"/>
      <c r="D40" s="67"/>
      <c r="E40" s="66"/>
      <c r="F40" s="55"/>
      <c r="G40" s="55"/>
      <c r="H40" s="53" t="str">
        <f t="shared" si="1"/>
        <v/>
      </c>
      <c r="I40" s="54" t="str">
        <f t="shared" si="2"/>
        <v/>
      </c>
      <c r="J40" s="64"/>
      <c r="K40" s="80"/>
    </row>
    <row r="41" spans="1:13" x14ac:dyDescent="0.2">
      <c r="A41" s="69" t="str">
        <f t="shared" ca="1" si="0"/>
        <v/>
      </c>
      <c r="B41" s="68"/>
      <c r="C41" s="65"/>
      <c r="D41" s="67"/>
      <c r="E41" s="66"/>
      <c r="F41" s="55"/>
      <c r="G41" s="55"/>
      <c r="H41" s="53" t="str">
        <f t="shared" si="1"/>
        <v/>
      </c>
      <c r="I41" s="54" t="str">
        <f t="shared" si="2"/>
        <v/>
      </c>
      <c r="J41" s="60"/>
      <c r="K41" s="80"/>
      <c r="M41" s="82"/>
    </row>
    <row r="42" spans="1:13" x14ac:dyDescent="0.2">
      <c r="A42" s="69" t="str">
        <f t="shared" ca="1" si="0"/>
        <v/>
      </c>
      <c r="B42" s="68"/>
      <c r="C42" s="65"/>
      <c r="D42" s="67"/>
      <c r="E42" s="66"/>
      <c r="F42" s="55"/>
      <c r="G42" s="55"/>
      <c r="H42" s="53" t="str">
        <f t="shared" si="1"/>
        <v/>
      </c>
      <c r="I42" s="54" t="str">
        <f t="shared" si="2"/>
        <v/>
      </c>
      <c r="J42" s="60"/>
      <c r="K42" s="80"/>
      <c r="M42" s="81"/>
    </row>
    <row r="43" spans="1:13" x14ac:dyDescent="0.2">
      <c r="A43" s="69" t="str">
        <f t="shared" ca="1" si="0"/>
        <v/>
      </c>
      <c r="B43" s="68"/>
      <c r="C43" s="65"/>
      <c r="D43" s="67"/>
      <c r="E43" s="66"/>
      <c r="F43" s="55"/>
      <c r="G43" s="55"/>
      <c r="H43" s="53" t="str">
        <f t="shared" si="1"/>
        <v/>
      </c>
      <c r="I43" s="54" t="str">
        <f t="shared" si="2"/>
        <v/>
      </c>
      <c r="J43" s="60"/>
      <c r="K43" s="80"/>
      <c r="M43" s="82"/>
    </row>
    <row r="44" spans="1:13" x14ac:dyDescent="0.2">
      <c r="A44" s="69" t="str">
        <f t="shared" ca="1" si="0"/>
        <v/>
      </c>
      <c r="B44" s="68"/>
      <c r="C44" s="65"/>
      <c r="D44" s="67"/>
      <c r="E44" s="66"/>
      <c r="F44" s="55"/>
      <c r="G44" s="55"/>
      <c r="H44" s="53" t="str">
        <f t="shared" si="1"/>
        <v/>
      </c>
      <c r="I44" s="54" t="str">
        <f t="shared" si="2"/>
        <v/>
      </c>
      <c r="J44" s="60"/>
      <c r="K44" s="80"/>
    </row>
    <row r="45" spans="1:13" x14ac:dyDescent="0.2">
      <c r="A45" s="69" t="str">
        <f t="shared" ca="1" si="0"/>
        <v/>
      </c>
      <c r="B45" s="68"/>
      <c r="C45" s="65"/>
      <c r="D45" s="67"/>
      <c r="E45" s="66"/>
      <c r="F45" s="55"/>
      <c r="G45" s="55"/>
      <c r="H45" s="53" t="str">
        <f t="shared" si="1"/>
        <v/>
      </c>
      <c r="I45" s="54" t="str">
        <f t="shared" si="2"/>
        <v/>
      </c>
      <c r="J45" s="60"/>
      <c r="K45" s="80"/>
    </row>
    <row r="46" spans="1:13" x14ac:dyDescent="0.2">
      <c r="A46" s="69" t="str">
        <f t="shared" ca="1" si="0"/>
        <v/>
      </c>
      <c r="B46" s="68"/>
      <c r="C46" s="65"/>
      <c r="D46" s="67"/>
      <c r="E46" s="66"/>
      <c r="F46" s="55"/>
      <c r="G46" s="55"/>
      <c r="H46" s="53" t="str">
        <f t="shared" si="1"/>
        <v/>
      </c>
      <c r="I46" s="54" t="str">
        <f t="shared" si="2"/>
        <v/>
      </c>
      <c r="J46" s="64"/>
      <c r="K46" s="80"/>
    </row>
    <row r="47" spans="1:13" x14ac:dyDescent="0.2">
      <c r="A47" s="69" t="str">
        <f t="shared" ca="1" si="0"/>
        <v/>
      </c>
      <c r="B47" s="68"/>
      <c r="C47" s="65"/>
      <c r="D47" s="67"/>
      <c r="E47" s="66"/>
      <c r="F47" s="55"/>
      <c r="G47" s="55"/>
      <c r="H47" s="53" t="str">
        <f t="shared" si="1"/>
        <v/>
      </c>
      <c r="I47" s="54" t="str">
        <f t="shared" si="2"/>
        <v/>
      </c>
      <c r="J47" s="60"/>
      <c r="K47" s="80"/>
      <c r="M47" s="82"/>
    </row>
    <row r="48" spans="1:13" x14ac:dyDescent="0.2">
      <c r="A48" s="69" t="str">
        <f t="shared" ca="1" si="0"/>
        <v/>
      </c>
      <c r="B48" s="68"/>
      <c r="C48" s="65"/>
      <c r="D48" s="67"/>
      <c r="E48" s="66"/>
      <c r="F48" s="55"/>
      <c r="G48" s="55"/>
      <c r="H48" s="53" t="str">
        <f t="shared" si="1"/>
        <v/>
      </c>
      <c r="I48" s="54" t="str">
        <f t="shared" si="2"/>
        <v/>
      </c>
      <c r="J48" s="60"/>
      <c r="K48" s="80"/>
      <c r="M48" s="81"/>
    </row>
    <row r="49" spans="1:13" x14ac:dyDescent="0.2">
      <c r="A49" s="69" t="str">
        <f t="shared" ca="1" si="0"/>
        <v/>
      </c>
      <c r="B49" s="68"/>
      <c r="C49" s="65"/>
      <c r="D49" s="67"/>
      <c r="E49" s="66"/>
      <c r="F49" s="55"/>
      <c r="G49" s="55"/>
      <c r="H49" s="53" t="str">
        <f t="shared" si="1"/>
        <v/>
      </c>
      <c r="I49" s="54" t="str">
        <f t="shared" si="2"/>
        <v/>
      </c>
      <c r="J49" s="60"/>
      <c r="K49" s="80"/>
      <c r="M49" s="82"/>
    </row>
    <row r="50" spans="1:13" x14ac:dyDescent="0.2">
      <c r="A50" s="69" t="str">
        <f t="shared" ca="1" si="0"/>
        <v/>
      </c>
      <c r="B50" s="68"/>
      <c r="C50" s="65"/>
      <c r="D50" s="67"/>
      <c r="E50" s="66"/>
      <c r="F50" s="55"/>
      <c r="G50" s="55"/>
      <c r="H50" s="53" t="str">
        <f t="shared" si="1"/>
        <v/>
      </c>
      <c r="I50" s="54" t="str">
        <f t="shared" si="2"/>
        <v/>
      </c>
      <c r="J50" s="60"/>
      <c r="K50" s="80"/>
    </row>
    <row r="51" spans="1:13" x14ac:dyDescent="0.2">
      <c r="A51" s="69" t="str">
        <f t="shared" ca="1" si="0"/>
        <v/>
      </c>
      <c r="B51" s="68"/>
      <c r="C51" s="65"/>
      <c r="D51" s="67"/>
      <c r="E51" s="66"/>
      <c r="F51" s="55"/>
      <c r="G51" s="55"/>
      <c r="H51" s="53" t="str">
        <f t="shared" si="1"/>
        <v/>
      </c>
      <c r="I51" s="54" t="str">
        <f t="shared" si="2"/>
        <v/>
      </c>
      <c r="J51" s="60"/>
      <c r="K51" s="80"/>
    </row>
    <row r="52" spans="1:13" x14ac:dyDescent="0.2">
      <c r="A52" s="69" t="str">
        <f t="shared" ca="1" si="0"/>
        <v/>
      </c>
      <c r="B52" s="68"/>
      <c r="C52" s="65"/>
      <c r="D52" s="67"/>
      <c r="E52" s="66"/>
      <c r="F52" s="55"/>
      <c r="G52" s="55"/>
      <c r="H52" s="53" t="str">
        <f t="shared" si="1"/>
        <v/>
      </c>
      <c r="I52" s="54" t="str">
        <f t="shared" si="2"/>
        <v/>
      </c>
      <c r="J52" s="60"/>
      <c r="K52" s="80"/>
    </row>
    <row r="53" spans="1:13" x14ac:dyDescent="0.2">
      <c r="A53" s="69" t="str">
        <f t="shared" ca="1" si="0"/>
        <v/>
      </c>
      <c r="B53" s="68"/>
      <c r="C53" s="65"/>
      <c r="D53" s="67"/>
      <c r="E53" s="66"/>
      <c r="F53" s="55"/>
      <c r="G53" s="55"/>
      <c r="H53" s="53" t="str">
        <f t="shared" si="1"/>
        <v/>
      </c>
      <c r="I53" s="54" t="str">
        <f t="shared" ref="I53:I116" si="3">IF(E53&lt;&gt;"","M","")</f>
        <v/>
      </c>
      <c r="J53" s="60"/>
      <c r="K53" s="80"/>
    </row>
    <row r="54" spans="1:13" x14ac:dyDescent="0.2">
      <c r="A54" s="69" t="str">
        <f t="shared" ca="1" si="0"/>
        <v/>
      </c>
      <c r="B54" s="68"/>
      <c r="C54" s="65"/>
      <c r="D54" s="67"/>
      <c r="E54" s="66"/>
      <c r="F54" s="55"/>
      <c r="G54" s="55"/>
      <c r="H54" s="53" t="str">
        <f t="shared" si="1"/>
        <v/>
      </c>
      <c r="I54" s="54" t="str">
        <f t="shared" si="3"/>
        <v/>
      </c>
      <c r="J54" s="60"/>
      <c r="K54" s="80"/>
    </row>
    <row r="55" spans="1:13" x14ac:dyDescent="0.2">
      <c r="A55" s="69" t="str">
        <f t="shared" ca="1" si="0"/>
        <v/>
      </c>
      <c r="B55" s="68"/>
      <c r="C55" s="65"/>
      <c r="D55" s="67"/>
      <c r="E55" s="66"/>
      <c r="F55" s="55"/>
      <c r="G55" s="55"/>
      <c r="H55" s="53" t="str">
        <f t="shared" si="1"/>
        <v/>
      </c>
      <c r="I55" s="54" t="str">
        <f t="shared" si="3"/>
        <v/>
      </c>
      <c r="J55" s="60"/>
      <c r="K55" s="80"/>
    </row>
    <row r="56" spans="1:13" x14ac:dyDescent="0.2">
      <c r="A56" s="69" t="str">
        <f t="shared" ca="1" si="0"/>
        <v/>
      </c>
      <c r="B56" s="68"/>
      <c r="C56" s="65"/>
      <c r="D56" s="67"/>
      <c r="E56" s="66"/>
      <c r="F56" s="55"/>
      <c r="G56" s="55"/>
      <c r="H56" s="53" t="str">
        <f t="shared" si="1"/>
        <v/>
      </c>
      <c r="I56" s="54" t="str">
        <f t="shared" si="3"/>
        <v/>
      </c>
      <c r="J56" s="60"/>
      <c r="K56" s="80"/>
    </row>
    <row r="57" spans="1:13" x14ac:dyDescent="0.2">
      <c r="A57" s="69" t="str">
        <f t="shared" ca="1" si="0"/>
        <v/>
      </c>
      <c r="B57" s="68"/>
      <c r="C57" s="65"/>
      <c r="D57" s="67"/>
      <c r="E57" s="66"/>
      <c r="F57" s="55"/>
      <c r="G57" s="55"/>
      <c r="H57" s="53" t="str">
        <f t="shared" si="1"/>
        <v/>
      </c>
      <c r="I57" s="54" t="str">
        <f t="shared" si="3"/>
        <v/>
      </c>
      <c r="J57" s="60"/>
      <c r="K57" s="80"/>
    </row>
    <row r="58" spans="1:13" x14ac:dyDescent="0.2">
      <c r="A58" s="69" t="str">
        <f t="shared" ca="1" si="0"/>
        <v/>
      </c>
      <c r="B58" s="68"/>
      <c r="C58" s="65"/>
      <c r="D58" s="67"/>
      <c r="E58" s="66"/>
      <c r="F58" s="55"/>
      <c r="G58" s="55"/>
      <c r="H58" s="53" t="str">
        <f t="shared" si="1"/>
        <v/>
      </c>
      <c r="I58" s="54" t="str">
        <f t="shared" si="3"/>
        <v/>
      </c>
      <c r="J58" s="60"/>
      <c r="K58" s="80"/>
    </row>
    <row r="59" spans="1:13" x14ac:dyDescent="0.2">
      <c r="A59" s="69" t="str">
        <f t="shared" ca="1" si="0"/>
        <v/>
      </c>
      <c r="B59" s="68"/>
      <c r="C59" s="65"/>
      <c r="D59" s="67"/>
      <c r="E59" s="66"/>
      <c r="F59" s="55"/>
      <c r="G59" s="55"/>
      <c r="H59" s="53" t="str">
        <f t="shared" si="1"/>
        <v/>
      </c>
      <c r="I59" s="54" t="str">
        <f t="shared" si="3"/>
        <v/>
      </c>
      <c r="J59" s="60"/>
      <c r="K59" s="80"/>
    </row>
    <row r="60" spans="1:13" x14ac:dyDescent="0.2">
      <c r="A60" s="69" t="str">
        <f t="shared" ca="1" si="0"/>
        <v/>
      </c>
      <c r="B60" s="68"/>
      <c r="C60" s="65"/>
      <c r="D60" s="67"/>
      <c r="E60" s="66"/>
      <c r="F60" s="55"/>
      <c r="G60" s="55"/>
      <c r="H60" s="53" t="str">
        <f t="shared" si="1"/>
        <v/>
      </c>
      <c r="I60" s="54" t="str">
        <f t="shared" si="3"/>
        <v/>
      </c>
      <c r="J60" s="60"/>
      <c r="K60" s="80"/>
    </row>
    <row r="61" spans="1:13" x14ac:dyDescent="0.2">
      <c r="A61" s="69" t="str">
        <f t="shared" ca="1" si="0"/>
        <v/>
      </c>
      <c r="B61" s="68"/>
      <c r="C61" s="65"/>
      <c r="D61" s="67"/>
      <c r="E61" s="66"/>
      <c r="F61" s="55"/>
      <c r="G61" s="55"/>
      <c r="H61" s="53" t="str">
        <f t="shared" si="1"/>
        <v/>
      </c>
      <c r="I61" s="54" t="str">
        <f t="shared" si="3"/>
        <v/>
      </c>
      <c r="J61" s="60"/>
      <c r="K61" s="80"/>
    </row>
    <row r="62" spans="1:13" x14ac:dyDescent="0.2">
      <c r="A62" s="69" t="str">
        <f t="shared" ca="1" si="0"/>
        <v/>
      </c>
      <c r="B62" s="68"/>
      <c r="C62" s="65"/>
      <c r="D62" s="67"/>
      <c r="E62" s="66"/>
      <c r="F62" s="55"/>
      <c r="G62" s="55"/>
      <c r="H62" s="53" t="str">
        <f t="shared" si="1"/>
        <v/>
      </c>
      <c r="I62" s="54" t="str">
        <f t="shared" si="3"/>
        <v/>
      </c>
      <c r="J62" s="60"/>
      <c r="K62" s="80"/>
    </row>
    <row r="63" spans="1:13" x14ac:dyDescent="0.2">
      <c r="A63" s="69" t="str">
        <f t="shared" ca="1" si="0"/>
        <v/>
      </c>
      <c r="B63" s="68"/>
      <c r="C63" s="65"/>
      <c r="D63" s="67"/>
      <c r="E63" s="66"/>
      <c r="F63" s="55"/>
      <c r="G63" s="55"/>
      <c r="H63" s="53" t="str">
        <f t="shared" si="1"/>
        <v/>
      </c>
      <c r="I63" s="54" t="str">
        <f t="shared" si="3"/>
        <v/>
      </c>
      <c r="J63" s="60"/>
      <c r="K63" s="80"/>
    </row>
    <row r="64" spans="1:13" x14ac:dyDescent="0.2">
      <c r="A64" s="69" t="str">
        <f t="shared" ca="1" si="0"/>
        <v/>
      </c>
      <c r="B64" s="68"/>
      <c r="C64" s="65"/>
      <c r="D64" s="67"/>
      <c r="E64" s="66"/>
      <c r="F64" s="55"/>
      <c r="G64" s="55"/>
      <c r="H64" s="53" t="str">
        <f t="shared" si="1"/>
        <v/>
      </c>
      <c r="I64" s="54" t="str">
        <f t="shared" si="3"/>
        <v/>
      </c>
      <c r="J64" s="60"/>
      <c r="K64" s="80"/>
    </row>
    <row r="65" spans="1:11" x14ac:dyDescent="0.2">
      <c r="A65" s="69" t="str">
        <f t="shared" ca="1" si="0"/>
        <v/>
      </c>
      <c r="B65" s="68"/>
      <c r="C65" s="65"/>
      <c r="D65" s="67"/>
      <c r="E65" s="66"/>
      <c r="F65" s="55"/>
      <c r="G65" s="55"/>
      <c r="H65" s="53" t="str">
        <f t="shared" si="1"/>
        <v/>
      </c>
      <c r="I65" s="54" t="str">
        <f t="shared" si="3"/>
        <v/>
      </c>
      <c r="J65" s="60"/>
      <c r="K65" s="80"/>
    </row>
    <row r="66" spans="1:11" x14ac:dyDescent="0.2">
      <c r="A66" s="69" t="str">
        <f t="shared" ca="1" si="0"/>
        <v/>
      </c>
      <c r="B66" s="68"/>
      <c r="C66" s="65"/>
      <c r="D66" s="67"/>
      <c r="E66" s="66"/>
      <c r="F66" s="55"/>
      <c r="G66" s="55"/>
      <c r="H66" s="53" t="str">
        <f t="shared" si="1"/>
        <v/>
      </c>
      <c r="I66" s="54" t="str">
        <f t="shared" si="3"/>
        <v/>
      </c>
      <c r="J66" s="60"/>
      <c r="K66" s="80"/>
    </row>
    <row r="67" spans="1:11" x14ac:dyDescent="0.2">
      <c r="A67" s="69" t="str">
        <f t="shared" ca="1" si="0"/>
        <v/>
      </c>
      <c r="B67" s="68"/>
      <c r="C67" s="65"/>
      <c r="D67" s="67"/>
      <c r="E67" s="66"/>
      <c r="F67" s="55"/>
      <c r="G67" s="55"/>
      <c r="H67" s="53" t="str">
        <f t="shared" si="1"/>
        <v/>
      </c>
      <c r="I67" s="54" t="str">
        <f t="shared" si="3"/>
        <v/>
      </c>
      <c r="J67" s="60"/>
      <c r="K67" s="80"/>
    </row>
    <row r="68" spans="1:11" x14ac:dyDescent="0.2">
      <c r="A68" s="69" t="str">
        <f t="shared" ca="1" si="0"/>
        <v/>
      </c>
      <c r="B68" s="68"/>
      <c r="C68" s="65"/>
      <c r="D68" s="67"/>
      <c r="E68" s="66"/>
      <c r="F68" s="55"/>
      <c r="G68" s="55"/>
      <c r="H68" s="53" t="str">
        <f t="shared" si="1"/>
        <v/>
      </c>
      <c r="I68" s="54" t="str">
        <f t="shared" si="3"/>
        <v/>
      </c>
      <c r="J68" s="60"/>
      <c r="K68" s="80"/>
    </row>
    <row r="69" spans="1:11" x14ac:dyDescent="0.2">
      <c r="A69" s="69" t="str">
        <f t="shared" ca="1" si="0"/>
        <v/>
      </c>
      <c r="B69" s="68"/>
      <c r="C69" s="65"/>
      <c r="D69" s="67"/>
      <c r="E69" s="66"/>
      <c r="F69" s="55"/>
      <c r="G69" s="55"/>
      <c r="H69" s="53" t="str">
        <f t="shared" si="1"/>
        <v/>
      </c>
      <c r="I69" s="54" t="str">
        <f t="shared" si="3"/>
        <v/>
      </c>
      <c r="J69" s="60"/>
      <c r="K69" s="80"/>
    </row>
    <row r="70" spans="1:11" x14ac:dyDescent="0.2">
      <c r="A70" s="69" t="str">
        <f t="shared" ca="1" si="0"/>
        <v/>
      </c>
      <c r="B70" s="68"/>
      <c r="C70" s="65"/>
      <c r="D70" s="67"/>
      <c r="E70" s="66"/>
      <c r="F70" s="55"/>
      <c r="G70" s="55"/>
      <c r="H70" s="53" t="str">
        <f t="shared" si="1"/>
        <v/>
      </c>
      <c r="I70" s="54" t="str">
        <f t="shared" si="3"/>
        <v/>
      </c>
      <c r="J70" s="60"/>
      <c r="K70" s="80"/>
    </row>
    <row r="71" spans="1:11" x14ac:dyDescent="0.2">
      <c r="A71" s="69" t="str">
        <f t="shared" ca="1" si="0"/>
        <v/>
      </c>
      <c r="B71" s="68"/>
      <c r="C71" s="65"/>
      <c r="D71" s="67"/>
      <c r="E71" s="66"/>
      <c r="F71" s="55"/>
      <c r="G71" s="55"/>
      <c r="H71" s="53" t="str">
        <f t="shared" si="1"/>
        <v/>
      </c>
      <c r="I71" s="54" t="str">
        <f t="shared" si="3"/>
        <v/>
      </c>
      <c r="J71" s="60"/>
      <c r="K71" s="80"/>
    </row>
    <row r="72" spans="1:11" x14ac:dyDescent="0.2">
      <c r="A72" s="69" t="str">
        <f t="shared" ca="1" si="0"/>
        <v/>
      </c>
      <c r="B72" s="68"/>
      <c r="C72" s="65"/>
      <c r="D72" s="67"/>
      <c r="E72" s="66"/>
      <c r="F72" s="55"/>
      <c r="G72" s="55"/>
      <c r="H72" s="53" t="str">
        <f t="shared" si="1"/>
        <v/>
      </c>
      <c r="I72" s="54" t="str">
        <f t="shared" si="3"/>
        <v/>
      </c>
      <c r="J72" s="60"/>
      <c r="K72" s="80"/>
    </row>
    <row r="73" spans="1:11" x14ac:dyDescent="0.2">
      <c r="A73" s="69" t="str">
        <f t="shared" ca="1" si="0"/>
        <v/>
      </c>
      <c r="B73" s="68"/>
      <c r="C73" s="65"/>
      <c r="D73" s="67"/>
      <c r="E73" s="66"/>
      <c r="F73" s="55"/>
      <c r="G73" s="55"/>
      <c r="H73" s="53" t="str">
        <f t="shared" si="1"/>
        <v/>
      </c>
      <c r="I73" s="54" t="str">
        <f t="shared" si="3"/>
        <v/>
      </c>
      <c r="J73" s="60"/>
      <c r="K73" s="80"/>
    </row>
    <row r="74" spans="1:11" x14ac:dyDescent="0.2">
      <c r="A74" s="69" t="str">
        <f t="shared" ca="1" si="0"/>
        <v/>
      </c>
      <c r="B74" s="68"/>
      <c r="C74" s="65"/>
      <c r="D74" s="67"/>
      <c r="E74" s="66"/>
      <c r="F74" s="55"/>
      <c r="G74" s="55"/>
      <c r="H74" s="53" t="str">
        <f t="shared" si="1"/>
        <v/>
      </c>
      <c r="I74" s="54" t="str">
        <f t="shared" si="3"/>
        <v/>
      </c>
      <c r="J74" s="60"/>
      <c r="K74" s="80"/>
    </row>
    <row r="75" spans="1:11" x14ac:dyDescent="0.2">
      <c r="A75" s="69" t="str">
        <f t="shared" ca="1" si="0"/>
        <v/>
      </c>
      <c r="B75" s="68"/>
      <c r="C75" s="65"/>
      <c r="D75" s="67"/>
      <c r="E75" s="66"/>
      <c r="F75" s="55"/>
      <c r="G75" s="55"/>
      <c r="H75" s="53" t="str">
        <f t="shared" si="1"/>
        <v/>
      </c>
      <c r="I75" s="54" t="str">
        <f t="shared" si="3"/>
        <v/>
      </c>
      <c r="J75" s="60"/>
      <c r="K75" s="80"/>
    </row>
    <row r="76" spans="1:11" x14ac:dyDescent="0.2">
      <c r="A76" s="69" t="str">
        <f t="shared" ca="1" si="0"/>
        <v/>
      </c>
      <c r="B76" s="68"/>
      <c r="C76" s="65"/>
      <c r="D76" s="67"/>
      <c r="E76" s="66"/>
      <c r="F76" s="55"/>
      <c r="G76" s="55"/>
      <c r="H76" s="53" t="str">
        <f t="shared" si="1"/>
        <v/>
      </c>
      <c r="I76" s="54" t="str">
        <f t="shared" si="3"/>
        <v/>
      </c>
      <c r="J76" s="60"/>
      <c r="K76" s="80"/>
    </row>
    <row r="77" spans="1:11" x14ac:dyDescent="0.2">
      <c r="A77" s="69" t="str">
        <f t="shared" ca="1" si="0"/>
        <v/>
      </c>
      <c r="B77" s="68"/>
      <c r="C77" s="65"/>
      <c r="D77" s="67"/>
      <c r="E77" s="66"/>
      <c r="F77" s="55"/>
      <c r="G77" s="55"/>
      <c r="H77" s="53" t="str">
        <f t="shared" si="1"/>
        <v/>
      </c>
      <c r="I77" s="54" t="str">
        <f t="shared" si="3"/>
        <v/>
      </c>
      <c r="J77" s="60"/>
      <c r="K77" s="80"/>
    </row>
    <row r="78" spans="1:11" x14ac:dyDescent="0.2">
      <c r="A78" s="69" t="str">
        <f t="shared" ca="1" si="0"/>
        <v/>
      </c>
      <c r="B78" s="68"/>
      <c r="C78" s="65"/>
      <c r="D78" s="67"/>
      <c r="E78" s="66"/>
      <c r="F78" s="55"/>
      <c r="G78" s="55"/>
      <c r="H78" s="53" t="str">
        <f t="shared" si="1"/>
        <v/>
      </c>
      <c r="I78" s="54" t="str">
        <f t="shared" si="3"/>
        <v/>
      </c>
      <c r="J78" s="60"/>
      <c r="K78" s="80"/>
    </row>
    <row r="79" spans="1:11" x14ac:dyDescent="0.2">
      <c r="A79" s="69" t="str">
        <f t="shared" ca="1" si="0"/>
        <v/>
      </c>
      <c r="B79" s="68"/>
      <c r="C79" s="65"/>
      <c r="D79" s="67"/>
      <c r="E79" s="66"/>
      <c r="F79" s="55"/>
      <c r="G79" s="55"/>
      <c r="H79" s="53" t="str">
        <f t="shared" si="1"/>
        <v/>
      </c>
      <c r="I79" s="54" t="str">
        <f t="shared" si="3"/>
        <v/>
      </c>
      <c r="J79" s="60"/>
      <c r="K79" s="80"/>
    </row>
    <row r="80" spans="1:11" x14ac:dyDescent="0.2">
      <c r="A80" s="69" t="str">
        <f t="shared" ca="1" si="0"/>
        <v/>
      </c>
      <c r="B80" s="68"/>
      <c r="C80" s="65"/>
      <c r="D80" s="67"/>
      <c r="E80" s="66"/>
      <c r="F80" s="55"/>
      <c r="G80" s="55"/>
      <c r="H80" s="53" t="str">
        <f t="shared" si="1"/>
        <v/>
      </c>
      <c r="I80" s="54" t="str">
        <f t="shared" si="3"/>
        <v/>
      </c>
      <c r="J80" s="60"/>
      <c r="K80" s="80"/>
    </row>
    <row r="81" spans="1:11" x14ac:dyDescent="0.2">
      <c r="A81" s="69" t="str">
        <f t="shared" ca="1" si="0"/>
        <v/>
      </c>
      <c r="B81" s="68"/>
      <c r="C81" s="65"/>
      <c r="D81" s="67"/>
      <c r="E81" s="66"/>
      <c r="F81" s="55"/>
      <c r="G81" s="55"/>
      <c r="H81" s="53" t="str">
        <f t="shared" si="1"/>
        <v/>
      </c>
      <c r="I81" s="54" t="str">
        <f t="shared" si="3"/>
        <v/>
      </c>
      <c r="J81" s="60"/>
      <c r="K81" s="80"/>
    </row>
    <row r="82" spans="1:11" x14ac:dyDescent="0.2">
      <c r="A82" s="69" t="str">
        <f t="shared" ref="A82:A145" ca="1" si="4">+IF(NOT(ISBLANK(INDIRECT("e"&amp;ROW()))),MAX(INDIRECT("a$16:A"&amp;ROW()-1))+1,"")</f>
        <v/>
      </c>
      <c r="B82" s="68"/>
      <c r="C82" s="65"/>
      <c r="D82" s="67"/>
      <c r="E82" s="66"/>
      <c r="F82" s="55"/>
      <c r="G82" s="55"/>
      <c r="H82" s="53" t="str">
        <f t="shared" ref="H82:H145" si="5">+IF(AND(F82="",G82=""),"",ROUND(F82*G82,2))</f>
        <v/>
      </c>
      <c r="I82" s="54" t="str">
        <f t="shared" si="3"/>
        <v/>
      </c>
      <c r="J82" s="60"/>
      <c r="K82" s="80"/>
    </row>
    <row r="83" spans="1:11" x14ac:dyDescent="0.2">
      <c r="A83" s="69" t="str">
        <f t="shared" ca="1" si="4"/>
        <v/>
      </c>
      <c r="B83" s="68"/>
      <c r="C83" s="65"/>
      <c r="D83" s="67"/>
      <c r="E83" s="66"/>
      <c r="F83" s="55"/>
      <c r="G83" s="55"/>
      <c r="H83" s="53" t="str">
        <f t="shared" si="5"/>
        <v/>
      </c>
      <c r="I83" s="54" t="str">
        <f t="shared" si="3"/>
        <v/>
      </c>
      <c r="J83" s="60"/>
      <c r="K83" s="80"/>
    </row>
    <row r="84" spans="1:11" x14ac:dyDescent="0.2">
      <c r="A84" s="69" t="str">
        <f t="shared" ca="1" si="4"/>
        <v/>
      </c>
      <c r="B84" s="68"/>
      <c r="C84" s="65"/>
      <c r="D84" s="67"/>
      <c r="E84" s="66"/>
      <c r="F84" s="55"/>
      <c r="G84" s="55"/>
      <c r="H84" s="53" t="str">
        <f t="shared" si="5"/>
        <v/>
      </c>
      <c r="I84" s="54" t="str">
        <f t="shared" si="3"/>
        <v/>
      </c>
      <c r="J84" s="60"/>
      <c r="K84" s="80"/>
    </row>
    <row r="85" spans="1:11" x14ac:dyDescent="0.2">
      <c r="A85" s="69" t="str">
        <f t="shared" ca="1" si="4"/>
        <v/>
      </c>
      <c r="B85" s="68"/>
      <c r="C85" s="65"/>
      <c r="D85" s="67"/>
      <c r="E85" s="66"/>
      <c r="F85" s="55"/>
      <c r="G85" s="55"/>
      <c r="H85" s="53" t="str">
        <f t="shared" si="5"/>
        <v/>
      </c>
      <c r="I85" s="54" t="str">
        <f t="shared" si="3"/>
        <v/>
      </c>
      <c r="J85" s="60"/>
      <c r="K85" s="80"/>
    </row>
    <row r="86" spans="1:11" x14ac:dyDescent="0.2">
      <c r="A86" s="69" t="str">
        <f t="shared" ca="1" si="4"/>
        <v/>
      </c>
      <c r="B86" s="68"/>
      <c r="C86" s="65"/>
      <c r="D86" s="67"/>
      <c r="E86" s="66"/>
      <c r="F86" s="55"/>
      <c r="G86" s="55"/>
      <c r="H86" s="53" t="str">
        <f t="shared" si="5"/>
        <v/>
      </c>
      <c r="I86" s="54" t="str">
        <f t="shared" si="3"/>
        <v/>
      </c>
      <c r="J86" s="60"/>
      <c r="K86" s="80"/>
    </row>
    <row r="87" spans="1:11" x14ac:dyDescent="0.2">
      <c r="A87" s="69" t="str">
        <f t="shared" ca="1" si="4"/>
        <v/>
      </c>
      <c r="B87" s="68"/>
      <c r="C87" s="65"/>
      <c r="D87" s="67"/>
      <c r="E87" s="66"/>
      <c r="F87" s="55"/>
      <c r="G87" s="55"/>
      <c r="H87" s="53" t="str">
        <f t="shared" si="5"/>
        <v/>
      </c>
      <c r="I87" s="54" t="str">
        <f t="shared" si="3"/>
        <v/>
      </c>
      <c r="J87" s="60"/>
      <c r="K87" s="80"/>
    </row>
    <row r="88" spans="1:11" x14ac:dyDescent="0.2">
      <c r="A88" s="69" t="str">
        <f t="shared" ca="1" si="4"/>
        <v/>
      </c>
      <c r="B88" s="68"/>
      <c r="C88" s="65"/>
      <c r="D88" s="67"/>
      <c r="E88" s="66"/>
      <c r="F88" s="55"/>
      <c r="G88" s="55"/>
      <c r="H88" s="53" t="str">
        <f t="shared" si="5"/>
        <v/>
      </c>
      <c r="I88" s="54" t="str">
        <f t="shared" si="3"/>
        <v/>
      </c>
      <c r="J88" s="60"/>
      <c r="K88" s="80"/>
    </row>
    <row r="89" spans="1:11" x14ac:dyDescent="0.2">
      <c r="A89" s="69" t="str">
        <f t="shared" ca="1" si="4"/>
        <v/>
      </c>
      <c r="B89" s="68"/>
      <c r="C89" s="65"/>
      <c r="D89" s="67"/>
      <c r="E89" s="66"/>
      <c r="F89" s="55"/>
      <c r="G89" s="55"/>
      <c r="H89" s="53" t="str">
        <f t="shared" si="5"/>
        <v/>
      </c>
      <c r="I89" s="54" t="str">
        <f t="shared" si="3"/>
        <v/>
      </c>
      <c r="J89" s="60"/>
      <c r="K89" s="80"/>
    </row>
    <row r="90" spans="1:11" x14ac:dyDescent="0.2">
      <c r="A90" s="69" t="str">
        <f t="shared" ca="1" si="4"/>
        <v/>
      </c>
      <c r="B90" s="68"/>
      <c r="C90" s="65"/>
      <c r="D90" s="67"/>
      <c r="E90" s="66"/>
      <c r="F90" s="55"/>
      <c r="G90" s="55"/>
      <c r="H90" s="53" t="str">
        <f t="shared" si="5"/>
        <v/>
      </c>
      <c r="I90" s="54" t="str">
        <f t="shared" si="3"/>
        <v/>
      </c>
      <c r="J90" s="60"/>
      <c r="K90" s="80"/>
    </row>
    <row r="91" spans="1:11" x14ac:dyDescent="0.2">
      <c r="A91" s="69" t="str">
        <f t="shared" ca="1" si="4"/>
        <v/>
      </c>
      <c r="B91" s="68"/>
      <c r="C91" s="65"/>
      <c r="D91" s="67"/>
      <c r="E91" s="66"/>
      <c r="F91" s="55"/>
      <c r="G91" s="55"/>
      <c r="H91" s="53" t="str">
        <f t="shared" si="5"/>
        <v/>
      </c>
      <c r="I91" s="54" t="str">
        <f t="shared" si="3"/>
        <v/>
      </c>
      <c r="J91" s="60"/>
      <c r="K91" s="80"/>
    </row>
    <row r="92" spans="1:11" x14ac:dyDescent="0.2">
      <c r="A92" s="69" t="str">
        <f t="shared" ca="1" si="4"/>
        <v/>
      </c>
      <c r="B92" s="68"/>
      <c r="C92" s="65"/>
      <c r="D92" s="67"/>
      <c r="E92" s="66"/>
      <c r="F92" s="55"/>
      <c r="G92" s="55"/>
      <c r="H92" s="53" t="str">
        <f t="shared" si="5"/>
        <v/>
      </c>
      <c r="I92" s="54" t="str">
        <f t="shared" si="3"/>
        <v/>
      </c>
      <c r="J92" s="60"/>
      <c r="K92" s="80"/>
    </row>
    <row r="93" spans="1:11" x14ac:dyDescent="0.2">
      <c r="A93" s="69" t="str">
        <f t="shared" ca="1" si="4"/>
        <v/>
      </c>
      <c r="B93" s="68"/>
      <c r="C93" s="65"/>
      <c r="D93" s="67"/>
      <c r="E93" s="66"/>
      <c r="F93" s="55"/>
      <c r="G93" s="55"/>
      <c r="H93" s="53" t="str">
        <f t="shared" si="5"/>
        <v/>
      </c>
      <c r="I93" s="54" t="str">
        <f t="shared" si="3"/>
        <v/>
      </c>
      <c r="J93" s="60"/>
      <c r="K93" s="80"/>
    </row>
    <row r="94" spans="1:11" x14ac:dyDescent="0.2">
      <c r="A94" s="69" t="str">
        <f t="shared" ca="1" si="4"/>
        <v/>
      </c>
      <c r="B94" s="68"/>
      <c r="C94" s="65"/>
      <c r="D94" s="67"/>
      <c r="E94" s="66"/>
      <c r="F94" s="55"/>
      <c r="G94" s="55"/>
      <c r="H94" s="53" t="str">
        <f t="shared" si="5"/>
        <v/>
      </c>
      <c r="I94" s="54" t="str">
        <f t="shared" si="3"/>
        <v/>
      </c>
      <c r="J94" s="60"/>
      <c r="K94" s="80"/>
    </row>
    <row r="95" spans="1:11" x14ac:dyDescent="0.2">
      <c r="A95" s="69" t="str">
        <f t="shared" ca="1" si="4"/>
        <v/>
      </c>
      <c r="B95" s="68"/>
      <c r="C95" s="65"/>
      <c r="D95" s="67"/>
      <c r="E95" s="66"/>
      <c r="F95" s="55"/>
      <c r="G95" s="55"/>
      <c r="H95" s="53" t="str">
        <f t="shared" si="5"/>
        <v/>
      </c>
      <c r="I95" s="54" t="str">
        <f t="shared" si="3"/>
        <v/>
      </c>
      <c r="J95" s="60"/>
      <c r="K95" s="80"/>
    </row>
    <row r="96" spans="1:11" x14ac:dyDescent="0.2">
      <c r="A96" s="69" t="str">
        <f t="shared" ca="1" si="4"/>
        <v/>
      </c>
      <c r="B96" s="68"/>
      <c r="C96" s="65"/>
      <c r="D96" s="67"/>
      <c r="E96" s="66"/>
      <c r="F96" s="55"/>
      <c r="G96" s="55"/>
      <c r="H96" s="53" t="str">
        <f t="shared" si="5"/>
        <v/>
      </c>
      <c r="I96" s="54" t="str">
        <f t="shared" si="3"/>
        <v/>
      </c>
      <c r="J96" s="60"/>
      <c r="K96" s="80"/>
    </row>
    <row r="97" spans="1:11" x14ac:dyDescent="0.2">
      <c r="A97" s="69" t="str">
        <f t="shared" ca="1" si="4"/>
        <v/>
      </c>
      <c r="B97" s="68"/>
      <c r="C97" s="65"/>
      <c r="D97" s="67"/>
      <c r="E97" s="66"/>
      <c r="F97" s="55"/>
      <c r="G97" s="55"/>
      <c r="H97" s="53" t="str">
        <f t="shared" si="5"/>
        <v/>
      </c>
      <c r="I97" s="54" t="str">
        <f t="shared" si="3"/>
        <v/>
      </c>
      <c r="J97" s="60"/>
      <c r="K97" s="80"/>
    </row>
    <row r="98" spans="1:11" x14ac:dyDescent="0.2">
      <c r="A98" s="69" t="str">
        <f t="shared" ca="1" si="4"/>
        <v/>
      </c>
      <c r="B98" s="68"/>
      <c r="C98" s="65"/>
      <c r="D98" s="67"/>
      <c r="E98" s="66"/>
      <c r="F98" s="55"/>
      <c r="G98" s="55"/>
      <c r="H98" s="53" t="str">
        <f t="shared" si="5"/>
        <v/>
      </c>
      <c r="I98" s="54" t="str">
        <f t="shared" si="3"/>
        <v/>
      </c>
      <c r="J98" s="60"/>
      <c r="K98" s="80"/>
    </row>
    <row r="99" spans="1:11" x14ac:dyDescent="0.2">
      <c r="A99" s="69" t="str">
        <f t="shared" ca="1" si="4"/>
        <v/>
      </c>
      <c r="B99" s="68"/>
      <c r="C99" s="65"/>
      <c r="D99" s="67"/>
      <c r="E99" s="66"/>
      <c r="F99" s="55"/>
      <c r="G99" s="55"/>
      <c r="H99" s="53" t="str">
        <f t="shared" si="5"/>
        <v/>
      </c>
      <c r="I99" s="54" t="str">
        <f t="shared" si="3"/>
        <v/>
      </c>
      <c r="J99" s="60"/>
      <c r="K99" s="80"/>
    </row>
    <row r="100" spans="1:11" x14ac:dyDescent="0.2">
      <c r="A100" s="69" t="str">
        <f t="shared" ca="1" si="4"/>
        <v/>
      </c>
      <c r="B100" s="68"/>
      <c r="C100" s="65"/>
      <c r="D100" s="67"/>
      <c r="E100" s="66"/>
      <c r="F100" s="55"/>
      <c r="G100" s="55"/>
      <c r="H100" s="53" t="str">
        <f t="shared" si="5"/>
        <v/>
      </c>
      <c r="I100" s="54" t="str">
        <f t="shared" si="3"/>
        <v/>
      </c>
      <c r="J100" s="60"/>
      <c r="K100" s="80"/>
    </row>
    <row r="101" spans="1:11" x14ac:dyDescent="0.2">
      <c r="A101" s="69" t="str">
        <f t="shared" ca="1" si="4"/>
        <v/>
      </c>
      <c r="B101" s="68"/>
      <c r="C101" s="65"/>
      <c r="D101" s="67"/>
      <c r="E101" s="66"/>
      <c r="F101" s="55"/>
      <c r="G101" s="55"/>
      <c r="H101" s="53" t="str">
        <f t="shared" si="5"/>
        <v/>
      </c>
      <c r="I101" s="54" t="str">
        <f t="shared" si="3"/>
        <v/>
      </c>
      <c r="J101" s="60"/>
      <c r="K101" s="80"/>
    </row>
    <row r="102" spans="1:11" x14ac:dyDescent="0.2">
      <c r="A102" s="69" t="str">
        <f t="shared" ca="1" si="4"/>
        <v/>
      </c>
      <c r="B102" s="68"/>
      <c r="C102" s="65"/>
      <c r="D102" s="67"/>
      <c r="E102" s="66"/>
      <c r="F102" s="55"/>
      <c r="G102" s="55"/>
      <c r="H102" s="53" t="str">
        <f t="shared" si="5"/>
        <v/>
      </c>
      <c r="I102" s="54" t="str">
        <f t="shared" si="3"/>
        <v/>
      </c>
      <c r="J102" s="60"/>
      <c r="K102" s="80"/>
    </row>
    <row r="103" spans="1:11" x14ac:dyDescent="0.2">
      <c r="A103" s="69" t="str">
        <f t="shared" ca="1" si="4"/>
        <v/>
      </c>
      <c r="B103" s="68"/>
      <c r="C103" s="65"/>
      <c r="D103" s="67"/>
      <c r="E103" s="66"/>
      <c r="F103" s="55"/>
      <c r="G103" s="55"/>
      <c r="H103" s="53" t="str">
        <f t="shared" si="5"/>
        <v/>
      </c>
      <c r="I103" s="54" t="str">
        <f t="shared" si="3"/>
        <v/>
      </c>
      <c r="J103" s="60"/>
      <c r="K103" s="80"/>
    </row>
    <row r="104" spans="1:11" x14ac:dyDescent="0.2">
      <c r="A104" s="69" t="str">
        <f t="shared" ca="1" si="4"/>
        <v/>
      </c>
      <c r="B104" s="68"/>
      <c r="C104" s="65"/>
      <c r="D104" s="67"/>
      <c r="E104" s="66"/>
      <c r="F104" s="55"/>
      <c r="G104" s="55"/>
      <c r="H104" s="53" t="str">
        <f t="shared" si="5"/>
        <v/>
      </c>
      <c r="I104" s="54" t="str">
        <f t="shared" si="3"/>
        <v/>
      </c>
      <c r="J104" s="60"/>
      <c r="K104" s="80"/>
    </row>
    <row r="105" spans="1:11" x14ac:dyDescent="0.2">
      <c r="A105" s="69" t="str">
        <f t="shared" ca="1" si="4"/>
        <v/>
      </c>
      <c r="B105" s="68"/>
      <c r="C105" s="65"/>
      <c r="D105" s="67"/>
      <c r="E105" s="66"/>
      <c r="F105" s="55"/>
      <c r="G105" s="55"/>
      <c r="H105" s="53" t="str">
        <f t="shared" si="5"/>
        <v/>
      </c>
      <c r="I105" s="54" t="str">
        <f t="shared" si="3"/>
        <v/>
      </c>
      <c r="J105" s="60"/>
      <c r="K105" s="80"/>
    </row>
    <row r="106" spans="1:11" x14ac:dyDescent="0.2">
      <c r="A106" s="69" t="str">
        <f t="shared" ca="1" si="4"/>
        <v/>
      </c>
      <c r="B106" s="68"/>
      <c r="C106" s="65"/>
      <c r="D106" s="67"/>
      <c r="E106" s="66"/>
      <c r="F106" s="55"/>
      <c r="G106" s="55"/>
      <c r="H106" s="53" t="str">
        <f t="shared" si="5"/>
        <v/>
      </c>
      <c r="I106" s="54" t="str">
        <f t="shared" si="3"/>
        <v/>
      </c>
      <c r="J106" s="60"/>
      <c r="K106" s="80"/>
    </row>
    <row r="107" spans="1:11" x14ac:dyDescent="0.2">
      <c r="A107" s="69" t="str">
        <f t="shared" ca="1" si="4"/>
        <v/>
      </c>
      <c r="B107" s="68"/>
      <c r="C107" s="65"/>
      <c r="D107" s="67"/>
      <c r="E107" s="66"/>
      <c r="F107" s="55"/>
      <c r="G107" s="55"/>
      <c r="H107" s="53" t="str">
        <f t="shared" si="5"/>
        <v/>
      </c>
      <c r="I107" s="54" t="str">
        <f t="shared" si="3"/>
        <v/>
      </c>
      <c r="J107" s="60"/>
      <c r="K107" s="80"/>
    </row>
    <row r="108" spans="1:11" x14ac:dyDescent="0.2">
      <c r="A108" s="69" t="str">
        <f t="shared" ca="1" si="4"/>
        <v/>
      </c>
      <c r="B108" s="68"/>
      <c r="C108" s="65"/>
      <c r="D108" s="67"/>
      <c r="E108" s="66"/>
      <c r="F108" s="55"/>
      <c r="G108" s="55"/>
      <c r="H108" s="53" t="str">
        <f t="shared" si="5"/>
        <v/>
      </c>
      <c r="I108" s="54" t="str">
        <f t="shared" si="3"/>
        <v/>
      </c>
      <c r="J108" s="60"/>
      <c r="K108" s="80"/>
    </row>
    <row r="109" spans="1:11" x14ac:dyDescent="0.2">
      <c r="A109" s="69" t="str">
        <f t="shared" ca="1" si="4"/>
        <v/>
      </c>
      <c r="B109" s="68"/>
      <c r="C109" s="65"/>
      <c r="D109" s="67"/>
      <c r="E109" s="66"/>
      <c r="F109" s="55"/>
      <c r="G109" s="55"/>
      <c r="H109" s="53" t="str">
        <f t="shared" si="5"/>
        <v/>
      </c>
      <c r="I109" s="54" t="str">
        <f t="shared" si="3"/>
        <v/>
      </c>
      <c r="J109" s="60"/>
      <c r="K109" s="80"/>
    </row>
    <row r="110" spans="1:11" x14ac:dyDescent="0.2">
      <c r="A110" s="69" t="str">
        <f t="shared" ca="1" si="4"/>
        <v/>
      </c>
      <c r="B110" s="68"/>
      <c r="C110" s="65"/>
      <c r="D110" s="67"/>
      <c r="E110" s="66"/>
      <c r="F110" s="55"/>
      <c r="G110" s="55"/>
      <c r="H110" s="53" t="str">
        <f t="shared" si="5"/>
        <v/>
      </c>
      <c r="I110" s="54" t="str">
        <f t="shared" si="3"/>
        <v/>
      </c>
      <c r="J110" s="60"/>
      <c r="K110" s="80"/>
    </row>
    <row r="111" spans="1:11" x14ac:dyDescent="0.2">
      <c r="A111" s="69" t="str">
        <f t="shared" ca="1" si="4"/>
        <v/>
      </c>
      <c r="B111" s="68"/>
      <c r="C111" s="65"/>
      <c r="D111" s="67"/>
      <c r="E111" s="66"/>
      <c r="F111" s="55"/>
      <c r="G111" s="55"/>
      <c r="H111" s="53" t="str">
        <f t="shared" si="5"/>
        <v/>
      </c>
      <c r="I111" s="54" t="str">
        <f t="shared" si="3"/>
        <v/>
      </c>
      <c r="J111" s="60"/>
      <c r="K111" s="80"/>
    </row>
    <row r="112" spans="1:11" x14ac:dyDescent="0.2">
      <c r="A112" s="69" t="str">
        <f t="shared" ca="1" si="4"/>
        <v/>
      </c>
      <c r="B112" s="68"/>
      <c r="C112" s="65"/>
      <c r="D112" s="67"/>
      <c r="E112" s="66"/>
      <c r="F112" s="55"/>
      <c r="G112" s="55"/>
      <c r="H112" s="53" t="str">
        <f t="shared" si="5"/>
        <v/>
      </c>
      <c r="I112" s="54" t="str">
        <f t="shared" si="3"/>
        <v/>
      </c>
      <c r="J112" s="60"/>
      <c r="K112" s="80"/>
    </row>
    <row r="113" spans="1:11" x14ac:dyDescent="0.2">
      <c r="A113" s="69" t="str">
        <f t="shared" ca="1" si="4"/>
        <v/>
      </c>
      <c r="B113" s="68"/>
      <c r="C113" s="65"/>
      <c r="D113" s="67"/>
      <c r="E113" s="66"/>
      <c r="F113" s="55"/>
      <c r="G113" s="55"/>
      <c r="H113" s="53" t="str">
        <f t="shared" si="5"/>
        <v/>
      </c>
      <c r="I113" s="54" t="str">
        <f t="shared" si="3"/>
        <v/>
      </c>
      <c r="J113" s="60"/>
      <c r="K113" s="80"/>
    </row>
    <row r="114" spans="1:11" x14ac:dyDescent="0.2">
      <c r="A114" s="69" t="str">
        <f t="shared" ca="1" si="4"/>
        <v/>
      </c>
      <c r="B114" s="68"/>
      <c r="C114" s="65"/>
      <c r="D114" s="67"/>
      <c r="E114" s="66"/>
      <c r="F114" s="55"/>
      <c r="G114" s="55"/>
      <c r="H114" s="53" t="str">
        <f t="shared" si="5"/>
        <v/>
      </c>
      <c r="I114" s="54" t="str">
        <f t="shared" si="3"/>
        <v/>
      </c>
      <c r="J114" s="60"/>
      <c r="K114" s="80"/>
    </row>
    <row r="115" spans="1:11" x14ac:dyDescent="0.2">
      <c r="A115" s="69" t="str">
        <f t="shared" ca="1" si="4"/>
        <v/>
      </c>
      <c r="B115" s="68"/>
      <c r="C115" s="65"/>
      <c r="D115" s="67"/>
      <c r="E115" s="66"/>
      <c r="F115" s="55"/>
      <c r="G115" s="55"/>
      <c r="H115" s="53" t="str">
        <f t="shared" si="5"/>
        <v/>
      </c>
      <c r="I115" s="54" t="str">
        <f t="shared" si="3"/>
        <v/>
      </c>
      <c r="J115" s="60"/>
      <c r="K115" s="80"/>
    </row>
    <row r="116" spans="1:11" x14ac:dyDescent="0.2">
      <c r="A116" s="69" t="str">
        <f t="shared" ca="1" si="4"/>
        <v/>
      </c>
      <c r="B116" s="68"/>
      <c r="C116" s="65"/>
      <c r="D116" s="67"/>
      <c r="E116" s="66"/>
      <c r="F116" s="55"/>
      <c r="G116" s="55"/>
      <c r="H116" s="53" t="str">
        <f t="shared" si="5"/>
        <v/>
      </c>
      <c r="I116" s="54" t="str">
        <f t="shared" si="3"/>
        <v/>
      </c>
      <c r="J116" s="60"/>
      <c r="K116" s="80"/>
    </row>
    <row r="117" spans="1:11" x14ac:dyDescent="0.2">
      <c r="A117" s="69" t="str">
        <f t="shared" ca="1" si="4"/>
        <v/>
      </c>
      <c r="B117" s="68"/>
      <c r="C117" s="65"/>
      <c r="D117" s="67"/>
      <c r="E117" s="66"/>
      <c r="F117" s="55"/>
      <c r="G117" s="55"/>
      <c r="H117" s="53" t="str">
        <f t="shared" si="5"/>
        <v/>
      </c>
      <c r="I117" s="54" t="str">
        <f t="shared" ref="I117:I180" si="6">IF(E117&lt;&gt;"","M","")</f>
        <v/>
      </c>
      <c r="J117" s="60"/>
      <c r="K117" s="80"/>
    </row>
    <row r="118" spans="1:11" x14ac:dyDescent="0.2">
      <c r="A118" s="69" t="str">
        <f t="shared" ca="1" si="4"/>
        <v/>
      </c>
      <c r="B118" s="68"/>
      <c r="C118" s="65"/>
      <c r="D118" s="67"/>
      <c r="E118" s="66"/>
      <c r="F118" s="55"/>
      <c r="G118" s="55"/>
      <c r="H118" s="53" t="str">
        <f t="shared" si="5"/>
        <v/>
      </c>
      <c r="I118" s="54" t="str">
        <f t="shared" si="6"/>
        <v/>
      </c>
      <c r="J118" s="60"/>
      <c r="K118" s="80"/>
    </row>
    <row r="119" spans="1:11" x14ac:dyDescent="0.2">
      <c r="A119" s="69" t="str">
        <f t="shared" ca="1" si="4"/>
        <v/>
      </c>
      <c r="B119" s="68"/>
      <c r="C119" s="65"/>
      <c r="D119" s="67"/>
      <c r="E119" s="66"/>
      <c r="F119" s="55"/>
      <c r="G119" s="55"/>
      <c r="H119" s="53" t="str">
        <f t="shared" si="5"/>
        <v/>
      </c>
      <c r="I119" s="54" t="str">
        <f t="shared" si="6"/>
        <v/>
      </c>
      <c r="J119" s="60"/>
      <c r="K119" s="80"/>
    </row>
    <row r="120" spans="1:11" x14ac:dyDescent="0.2">
      <c r="A120" s="69" t="str">
        <f t="shared" ca="1" si="4"/>
        <v/>
      </c>
      <c r="B120" s="68"/>
      <c r="C120" s="65"/>
      <c r="D120" s="67"/>
      <c r="E120" s="66"/>
      <c r="F120" s="55"/>
      <c r="G120" s="55"/>
      <c r="H120" s="53" t="str">
        <f t="shared" si="5"/>
        <v/>
      </c>
      <c r="I120" s="54" t="str">
        <f t="shared" si="6"/>
        <v/>
      </c>
      <c r="J120" s="60"/>
      <c r="K120" s="80"/>
    </row>
    <row r="121" spans="1:11" x14ac:dyDescent="0.2">
      <c r="A121" s="69" t="str">
        <f t="shared" ca="1" si="4"/>
        <v/>
      </c>
      <c r="B121" s="68"/>
      <c r="C121" s="65"/>
      <c r="D121" s="67"/>
      <c r="E121" s="66"/>
      <c r="F121" s="55"/>
      <c r="G121" s="55"/>
      <c r="H121" s="53" t="str">
        <f t="shared" si="5"/>
        <v/>
      </c>
      <c r="I121" s="54" t="str">
        <f t="shared" si="6"/>
        <v/>
      </c>
      <c r="J121" s="60"/>
      <c r="K121" s="80"/>
    </row>
    <row r="122" spans="1:11" x14ac:dyDescent="0.2">
      <c r="A122" s="69" t="str">
        <f t="shared" ca="1" si="4"/>
        <v/>
      </c>
      <c r="B122" s="68"/>
      <c r="C122" s="65"/>
      <c r="D122" s="67"/>
      <c r="E122" s="66"/>
      <c r="F122" s="55"/>
      <c r="G122" s="55"/>
      <c r="H122" s="53" t="str">
        <f t="shared" si="5"/>
        <v/>
      </c>
      <c r="I122" s="54" t="str">
        <f t="shared" si="6"/>
        <v/>
      </c>
      <c r="J122" s="60"/>
      <c r="K122" s="80"/>
    </row>
    <row r="123" spans="1:11" x14ac:dyDescent="0.2">
      <c r="A123" s="69" t="str">
        <f t="shared" ca="1" si="4"/>
        <v/>
      </c>
      <c r="B123" s="68"/>
      <c r="C123" s="65"/>
      <c r="D123" s="67"/>
      <c r="E123" s="66"/>
      <c r="F123" s="55"/>
      <c r="G123" s="55"/>
      <c r="H123" s="53" t="str">
        <f t="shared" si="5"/>
        <v/>
      </c>
      <c r="I123" s="54" t="str">
        <f t="shared" si="6"/>
        <v/>
      </c>
      <c r="J123" s="60"/>
      <c r="K123" s="80"/>
    </row>
    <row r="124" spans="1:11" x14ac:dyDescent="0.2">
      <c r="A124" s="69" t="str">
        <f t="shared" ca="1" si="4"/>
        <v/>
      </c>
      <c r="B124" s="68"/>
      <c r="C124" s="65"/>
      <c r="D124" s="67"/>
      <c r="E124" s="66"/>
      <c r="F124" s="55"/>
      <c r="G124" s="55"/>
      <c r="H124" s="53" t="str">
        <f t="shared" si="5"/>
        <v/>
      </c>
      <c r="I124" s="54" t="str">
        <f t="shared" si="6"/>
        <v/>
      </c>
      <c r="J124" s="60"/>
      <c r="K124" s="80"/>
    </row>
    <row r="125" spans="1:11" x14ac:dyDescent="0.2">
      <c r="A125" s="69" t="str">
        <f t="shared" ca="1" si="4"/>
        <v/>
      </c>
      <c r="B125" s="68"/>
      <c r="C125" s="65"/>
      <c r="D125" s="67"/>
      <c r="E125" s="66"/>
      <c r="F125" s="55"/>
      <c r="G125" s="55"/>
      <c r="H125" s="53" t="str">
        <f t="shared" si="5"/>
        <v/>
      </c>
      <c r="I125" s="54" t="str">
        <f t="shared" si="6"/>
        <v/>
      </c>
      <c r="J125" s="60"/>
      <c r="K125" s="80"/>
    </row>
    <row r="126" spans="1:11" x14ac:dyDescent="0.2">
      <c r="A126" s="69" t="str">
        <f t="shared" ca="1" si="4"/>
        <v/>
      </c>
      <c r="B126" s="68"/>
      <c r="C126" s="65"/>
      <c r="D126" s="67"/>
      <c r="E126" s="66"/>
      <c r="F126" s="55"/>
      <c r="G126" s="55"/>
      <c r="H126" s="53" t="str">
        <f t="shared" si="5"/>
        <v/>
      </c>
      <c r="I126" s="54" t="str">
        <f t="shared" si="6"/>
        <v/>
      </c>
      <c r="J126" s="60"/>
      <c r="K126" s="80"/>
    </row>
    <row r="127" spans="1:11" x14ac:dyDescent="0.2">
      <c r="A127" s="69" t="str">
        <f t="shared" ca="1" si="4"/>
        <v/>
      </c>
      <c r="B127" s="68"/>
      <c r="C127" s="65"/>
      <c r="D127" s="67"/>
      <c r="E127" s="66"/>
      <c r="F127" s="55"/>
      <c r="G127" s="55"/>
      <c r="H127" s="53" t="str">
        <f t="shared" si="5"/>
        <v/>
      </c>
      <c r="I127" s="54" t="str">
        <f t="shared" si="6"/>
        <v/>
      </c>
      <c r="J127" s="60"/>
      <c r="K127" s="80"/>
    </row>
    <row r="128" spans="1:11" x14ac:dyDescent="0.2">
      <c r="A128" s="69" t="str">
        <f t="shared" ca="1" si="4"/>
        <v/>
      </c>
      <c r="B128" s="68"/>
      <c r="C128" s="65"/>
      <c r="D128" s="67"/>
      <c r="E128" s="66"/>
      <c r="F128" s="55"/>
      <c r="G128" s="55"/>
      <c r="H128" s="53" t="str">
        <f t="shared" si="5"/>
        <v/>
      </c>
      <c r="I128" s="54" t="str">
        <f t="shared" si="6"/>
        <v/>
      </c>
      <c r="J128" s="60"/>
      <c r="K128" s="80"/>
    </row>
    <row r="129" spans="1:11" x14ac:dyDescent="0.2">
      <c r="A129" s="69" t="str">
        <f t="shared" ca="1" si="4"/>
        <v/>
      </c>
      <c r="B129" s="68"/>
      <c r="C129" s="65"/>
      <c r="D129" s="67"/>
      <c r="E129" s="66"/>
      <c r="F129" s="55"/>
      <c r="G129" s="55"/>
      <c r="H129" s="53" t="str">
        <f t="shared" si="5"/>
        <v/>
      </c>
      <c r="I129" s="54" t="str">
        <f t="shared" si="6"/>
        <v/>
      </c>
      <c r="J129" s="60"/>
      <c r="K129" s="80"/>
    </row>
    <row r="130" spans="1:11" x14ac:dyDescent="0.2">
      <c r="A130" s="69" t="str">
        <f t="shared" ca="1" si="4"/>
        <v/>
      </c>
      <c r="B130" s="68"/>
      <c r="C130" s="65"/>
      <c r="D130" s="67"/>
      <c r="E130" s="66"/>
      <c r="F130" s="55"/>
      <c r="G130" s="55"/>
      <c r="H130" s="53" t="str">
        <f t="shared" si="5"/>
        <v/>
      </c>
      <c r="I130" s="54" t="str">
        <f t="shared" si="6"/>
        <v/>
      </c>
      <c r="J130" s="60"/>
      <c r="K130" s="80"/>
    </row>
    <row r="131" spans="1:11" x14ac:dyDescent="0.2">
      <c r="A131" s="69" t="str">
        <f t="shared" ca="1" si="4"/>
        <v/>
      </c>
      <c r="B131" s="68"/>
      <c r="C131" s="65"/>
      <c r="D131" s="67"/>
      <c r="E131" s="66"/>
      <c r="F131" s="55"/>
      <c r="G131" s="55"/>
      <c r="H131" s="53" t="str">
        <f t="shared" si="5"/>
        <v/>
      </c>
      <c r="I131" s="54" t="str">
        <f t="shared" si="6"/>
        <v/>
      </c>
      <c r="J131" s="60"/>
      <c r="K131" s="80"/>
    </row>
    <row r="132" spans="1:11" x14ac:dyDescent="0.2">
      <c r="A132" s="69" t="str">
        <f t="shared" ca="1" si="4"/>
        <v/>
      </c>
      <c r="B132" s="68"/>
      <c r="C132" s="65"/>
      <c r="D132" s="67"/>
      <c r="E132" s="66"/>
      <c r="F132" s="55"/>
      <c r="G132" s="55"/>
      <c r="H132" s="53" t="str">
        <f t="shared" si="5"/>
        <v/>
      </c>
      <c r="I132" s="54" t="str">
        <f t="shared" si="6"/>
        <v/>
      </c>
      <c r="J132" s="60"/>
      <c r="K132" s="80"/>
    </row>
    <row r="133" spans="1:11" x14ac:dyDescent="0.2">
      <c r="A133" s="69" t="str">
        <f t="shared" ca="1" si="4"/>
        <v/>
      </c>
      <c r="B133" s="68"/>
      <c r="C133" s="65"/>
      <c r="D133" s="67"/>
      <c r="E133" s="66"/>
      <c r="F133" s="55"/>
      <c r="G133" s="55"/>
      <c r="H133" s="53" t="str">
        <f t="shared" si="5"/>
        <v/>
      </c>
      <c r="I133" s="54" t="str">
        <f t="shared" si="6"/>
        <v/>
      </c>
      <c r="J133" s="60"/>
      <c r="K133" s="80"/>
    </row>
    <row r="134" spans="1:11" x14ac:dyDescent="0.2">
      <c r="A134" s="69" t="str">
        <f t="shared" ca="1" si="4"/>
        <v/>
      </c>
      <c r="B134" s="68"/>
      <c r="C134" s="65"/>
      <c r="D134" s="67"/>
      <c r="E134" s="66"/>
      <c r="F134" s="55"/>
      <c r="G134" s="55"/>
      <c r="H134" s="53" t="str">
        <f t="shared" si="5"/>
        <v/>
      </c>
      <c r="I134" s="54" t="str">
        <f t="shared" si="6"/>
        <v/>
      </c>
      <c r="J134" s="60"/>
      <c r="K134" s="80"/>
    </row>
    <row r="135" spans="1:11" x14ac:dyDescent="0.2">
      <c r="A135" s="69" t="str">
        <f t="shared" ca="1" si="4"/>
        <v/>
      </c>
      <c r="B135" s="68"/>
      <c r="C135" s="65"/>
      <c r="D135" s="67"/>
      <c r="E135" s="66"/>
      <c r="F135" s="55"/>
      <c r="G135" s="55"/>
      <c r="H135" s="53" t="str">
        <f t="shared" si="5"/>
        <v/>
      </c>
      <c r="I135" s="54" t="str">
        <f t="shared" si="6"/>
        <v/>
      </c>
      <c r="J135" s="60"/>
      <c r="K135" s="80"/>
    </row>
    <row r="136" spans="1:11" x14ac:dyDescent="0.2">
      <c r="A136" s="69" t="str">
        <f t="shared" ca="1" si="4"/>
        <v/>
      </c>
      <c r="B136" s="68"/>
      <c r="C136" s="65"/>
      <c r="D136" s="67"/>
      <c r="E136" s="66"/>
      <c r="F136" s="55"/>
      <c r="G136" s="55"/>
      <c r="H136" s="53" t="str">
        <f t="shared" si="5"/>
        <v/>
      </c>
      <c r="I136" s="54" t="str">
        <f t="shared" si="6"/>
        <v/>
      </c>
      <c r="J136" s="60"/>
      <c r="K136" s="80"/>
    </row>
    <row r="137" spans="1:11" x14ac:dyDescent="0.2">
      <c r="A137" s="69" t="str">
        <f t="shared" ca="1" si="4"/>
        <v/>
      </c>
      <c r="B137" s="68"/>
      <c r="C137" s="65"/>
      <c r="D137" s="67"/>
      <c r="E137" s="66"/>
      <c r="F137" s="55"/>
      <c r="G137" s="55"/>
      <c r="H137" s="53" t="str">
        <f t="shared" si="5"/>
        <v/>
      </c>
      <c r="I137" s="54" t="str">
        <f t="shared" si="6"/>
        <v/>
      </c>
      <c r="J137" s="60"/>
      <c r="K137" s="80"/>
    </row>
    <row r="138" spans="1:11" x14ac:dyDescent="0.2">
      <c r="A138" s="69" t="str">
        <f t="shared" ca="1" si="4"/>
        <v/>
      </c>
      <c r="B138" s="68"/>
      <c r="C138" s="65"/>
      <c r="D138" s="67"/>
      <c r="E138" s="66"/>
      <c r="F138" s="55"/>
      <c r="G138" s="55"/>
      <c r="H138" s="53" t="str">
        <f t="shared" si="5"/>
        <v/>
      </c>
      <c r="I138" s="54" t="str">
        <f t="shared" si="6"/>
        <v/>
      </c>
      <c r="J138" s="60"/>
      <c r="K138" s="80"/>
    </row>
    <row r="139" spans="1:11" x14ac:dyDescent="0.2">
      <c r="A139" s="69" t="str">
        <f t="shared" ca="1" si="4"/>
        <v/>
      </c>
      <c r="B139" s="68"/>
      <c r="C139" s="65"/>
      <c r="D139" s="67"/>
      <c r="E139" s="66"/>
      <c r="F139" s="55"/>
      <c r="G139" s="55"/>
      <c r="H139" s="53" t="str">
        <f t="shared" si="5"/>
        <v/>
      </c>
      <c r="I139" s="54" t="str">
        <f t="shared" si="6"/>
        <v/>
      </c>
      <c r="J139" s="60"/>
      <c r="K139" s="80"/>
    </row>
    <row r="140" spans="1:11" x14ac:dyDescent="0.2">
      <c r="A140" s="69" t="str">
        <f t="shared" ca="1" si="4"/>
        <v/>
      </c>
      <c r="B140" s="68"/>
      <c r="C140" s="65"/>
      <c r="D140" s="67"/>
      <c r="E140" s="66"/>
      <c r="F140" s="55"/>
      <c r="G140" s="55"/>
      <c r="H140" s="53" t="str">
        <f t="shared" si="5"/>
        <v/>
      </c>
      <c r="I140" s="54" t="str">
        <f t="shared" si="6"/>
        <v/>
      </c>
      <c r="J140" s="60"/>
      <c r="K140" s="80"/>
    </row>
    <row r="141" spans="1:11" x14ac:dyDescent="0.2">
      <c r="A141" s="69" t="str">
        <f t="shared" ca="1" si="4"/>
        <v/>
      </c>
      <c r="B141" s="68"/>
      <c r="C141" s="65"/>
      <c r="D141" s="67"/>
      <c r="E141" s="66"/>
      <c r="F141" s="55"/>
      <c r="G141" s="55"/>
      <c r="H141" s="53" t="str">
        <f t="shared" si="5"/>
        <v/>
      </c>
      <c r="I141" s="54" t="str">
        <f t="shared" si="6"/>
        <v/>
      </c>
      <c r="J141" s="60"/>
      <c r="K141" s="80"/>
    </row>
    <row r="142" spans="1:11" x14ac:dyDescent="0.2">
      <c r="A142" s="69" t="str">
        <f t="shared" ca="1" si="4"/>
        <v/>
      </c>
      <c r="B142" s="68"/>
      <c r="C142" s="65"/>
      <c r="D142" s="67"/>
      <c r="E142" s="66"/>
      <c r="F142" s="55"/>
      <c r="G142" s="55"/>
      <c r="H142" s="53" t="str">
        <f t="shared" si="5"/>
        <v/>
      </c>
      <c r="I142" s="54" t="str">
        <f t="shared" si="6"/>
        <v/>
      </c>
      <c r="J142" s="60"/>
      <c r="K142" s="80"/>
    </row>
    <row r="143" spans="1:11" x14ac:dyDescent="0.2">
      <c r="A143" s="69" t="str">
        <f t="shared" ca="1" si="4"/>
        <v/>
      </c>
      <c r="B143" s="68"/>
      <c r="C143" s="65"/>
      <c r="D143" s="67"/>
      <c r="E143" s="66"/>
      <c r="F143" s="55"/>
      <c r="G143" s="55"/>
      <c r="H143" s="53" t="str">
        <f t="shared" si="5"/>
        <v/>
      </c>
      <c r="I143" s="54" t="str">
        <f t="shared" si="6"/>
        <v/>
      </c>
      <c r="J143" s="60"/>
      <c r="K143" s="80"/>
    </row>
    <row r="144" spans="1:11" x14ac:dyDescent="0.2">
      <c r="A144" s="69" t="str">
        <f t="shared" ca="1" si="4"/>
        <v/>
      </c>
      <c r="B144" s="68"/>
      <c r="C144" s="65"/>
      <c r="D144" s="67"/>
      <c r="E144" s="66"/>
      <c r="F144" s="55"/>
      <c r="G144" s="55"/>
      <c r="H144" s="53" t="str">
        <f t="shared" si="5"/>
        <v/>
      </c>
      <c r="I144" s="54" t="str">
        <f t="shared" si="6"/>
        <v/>
      </c>
      <c r="J144" s="60"/>
      <c r="K144" s="80"/>
    </row>
    <row r="145" spans="1:11" x14ac:dyDescent="0.2">
      <c r="A145" s="69" t="str">
        <f t="shared" ca="1" si="4"/>
        <v/>
      </c>
      <c r="B145" s="68"/>
      <c r="C145" s="65"/>
      <c r="D145" s="67"/>
      <c r="E145" s="66"/>
      <c r="F145" s="55"/>
      <c r="G145" s="55"/>
      <c r="H145" s="53" t="str">
        <f t="shared" si="5"/>
        <v/>
      </c>
      <c r="I145" s="54" t="str">
        <f t="shared" si="6"/>
        <v/>
      </c>
      <c r="J145" s="60"/>
      <c r="K145" s="80"/>
    </row>
    <row r="146" spans="1:11" x14ac:dyDescent="0.2">
      <c r="A146" s="69" t="str">
        <f t="shared" ref="A146:A200" ca="1" si="7">+IF(NOT(ISBLANK(INDIRECT("e"&amp;ROW()))),MAX(INDIRECT("a$16:A"&amp;ROW()-1))+1,"")</f>
        <v/>
      </c>
      <c r="B146" s="68"/>
      <c r="C146" s="65"/>
      <c r="D146" s="67"/>
      <c r="E146" s="66"/>
      <c r="F146" s="55"/>
      <c r="G146" s="55"/>
      <c r="H146" s="53" t="str">
        <f t="shared" ref="H146:H200" si="8">+IF(AND(F146="",G146=""),"",ROUND(F146*G146,2))</f>
        <v/>
      </c>
      <c r="I146" s="54" t="str">
        <f t="shared" si="6"/>
        <v/>
      </c>
      <c r="J146" s="60"/>
      <c r="K146" s="80"/>
    </row>
    <row r="147" spans="1:11" x14ac:dyDescent="0.2">
      <c r="A147" s="69" t="str">
        <f t="shared" ca="1" si="7"/>
        <v/>
      </c>
      <c r="B147" s="68"/>
      <c r="C147" s="65"/>
      <c r="D147" s="67"/>
      <c r="E147" s="66"/>
      <c r="F147" s="55"/>
      <c r="G147" s="55"/>
      <c r="H147" s="53" t="str">
        <f t="shared" si="8"/>
        <v/>
      </c>
      <c r="I147" s="54" t="str">
        <f t="shared" si="6"/>
        <v/>
      </c>
      <c r="J147" s="60"/>
      <c r="K147" s="80"/>
    </row>
    <row r="148" spans="1:11" x14ac:dyDescent="0.2">
      <c r="A148" s="69" t="str">
        <f t="shared" ca="1" si="7"/>
        <v/>
      </c>
      <c r="B148" s="68"/>
      <c r="C148" s="65"/>
      <c r="D148" s="67"/>
      <c r="E148" s="66"/>
      <c r="F148" s="55"/>
      <c r="G148" s="55"/>
      <c r="H148" s="53" t="str">
        <f t="shared" si="8"/>
        <v/>
      </c>
      <c r="I148" s="54" t="str">
        <f t="shared" si="6"/>
        <v/>
      </c>
      <c r="J148" s="60"/>
      <c r="K148" s="80"/>
    </row>
    <row r="149" spans="1:11" x14ac:dyDescent="0.2">
      <c r="A149" s="69" t="str">
        <f t="shared" ca="1" si="7"/>
        <v/>
      </c>
      <c r="B149" s="68"/>
      <c r="C149" s="65"/>
      <c r="D149" s="67"/>
      <c r="E149" s="66"/>
      <c r="F149" s="55"/>
      <c r="G149" s="55"/>
      <c r="H149" s="53" t="str">
        <f t="shared" si="8"/>
        <v/>
      </c>
      <c r="I149" s="54" t="str">
        <f t="shared" si="6"/>
        <v/>
      </c>
      <c r="J149" s="60"/>
      <c r="K149" s="80"/>
    </row>
    <row r="150" spans="1:11" x14ac:dyDescent="0.2">
      <c r="A150" s="69" t="str">
        <f t="shared" ca="1" si="7"/>
        <v/>
      </c>
      <c r="B150" s="68"/>
      <c r="C150" s="65"/>
      <c r="D150" s="67"/>
      <c r="E150" s="66"/>
      <c r="F150" s="55"/>
      <c r="G150" s="55"/>
      <c r="H150" s="53" t="str">
        <f t="shared" si="8"/>
        <v/>
      </c>
      <c r="I150" s="54" t="str">
        <f t="shared" si="6"/>
        <v/>
      </c>
      <c r="J150" s="60"/>
      <c r="K150" s="80"/>
    </row>
    <row r="151" spans="1:11" x14ac:dyDescent="0.2">
      <c r="A151" s="69" t="str">
        <f t="shared" ca="1" si="7"/>
        <v/>
      </c>
      <c r="B151" s="68"/>
      <c r="C151" s="65"/>
      <c r="D151" s="67"/>
      <c r="E151" s="66"/>
      <c r="F151" s="55"/>
      <c r="G151" s="55"/>
      <c r="H151" s="53" t="str">
        <f t="shared" si="8"/>
        <v/>
      </c>
      <c r="I151" s="54" t="str">
        <f t="shared" si="6"/>
        <v/>
      </c>
      <c r="J151" s="60"/>
      <c r="K151" s="80"/>
    </row>
    <row r="152" spans="1:11" x14ac:dyDescent="0.2">
      <c r="A152" s="69" t="str">
        <f t="shared" ca="1" si="7"/>
        <v/>
      </c>
      <c r="B152" s="68"/>
      <c r="C152" s="65"/>
      <c r="D152" s="67"/>
      <c r="E152" s="66"/>
      <c r="F152" s="55"/>
      <c r="G152" s="55"/>
      <c r="H152" s="53" t="str">
        <f t="shared" si="8"/>
        <v/>
      </c>
      <c r="I152" s="54" t="str">
        <f t="shared" si="6"/>
        <v/>
      </c>
      <c r="J152" s="60"/>
      <c r="K152" s="80"/>
    </row>
    <row r="153" spans="1:11" x14ac:dyDescent="0.2">
      <c r="A153" s="69" t="str">
        <f t="shared" ca="1" si="7"/>
        <v/>
      </c>
      <c r="B153" s="68"/>
      <c r="C153" s="65"/>
      <c r="D153" s="67"/>
      <c r="E153" s="66"/>
      <c r="F153" s="55"/>
      <c r="G153" s="55"/>
      <c r="H153" s="53" t="str">
        <f t="shared" si="8"/>
        <v/>
      </c>
      <c r="I153" s="54" t="str">
        <f t="shared" si="6"/>
        <v/>
      </c>
      <c r="J153" s="60"/>
      <c r="K153" s="80"/>
    </row>
    <row r="154" spans="1:11" x14ac:dyDescent="0.2">
      <c r="A154" s="69" t="str">
        <f t="shared" ca="1" si="7"/>
        <v/>
      </c>
      <c r="B154" s="68"/>
      <c r="C154" s="65"/>
      <c r="D154" s="67"/>
      <c r="E154" s="66"/>
      <c r="F154" s="55"/>
      <c r="G154" s="55"/>
      <c r="H154" s="53" t="str">
        <f t="shared" si="8"/>
        <v/>
      </c>
      <c r="I154" s="54" t="str">
        <f t="shared" si="6"/>
        <v/>
      </c>
      <c r="J154" s="60"/>
      <c r="K154" s="80"/>
    </row>
    <row r="155" spans="1:11" x14ac:dyDescent="0.2">
      <c r="A155" s="69" t="str">
        <f t="shared" ca="1" si="7"/>
        <v/>
      </c>
      <c r="B155" s="68"/>
      <c r="C155" s="65"/>
      <c r="D155" s="67"/>
      <c r="E155" s="66"/>
      <c r="F155" s="55"/>
      <c r="G155" s="55"/>
      <c r="H155" s="53" t="str">
        <f t="shared" si="8"/>
        <v/>
      </c>
      <c r="I155" s="54" t="str">
        <f t="shared" si="6"/>
        <v/>
      </c>
      <c r="J155" s="60"/>
      <c r="K155" s="80"/>
    </row>
    <row r="156" spans="1:11" x14ac:dyDescent="0.2">
      <c r="A156" s="69" t="str">
        <f t="shared" ca="1" si="7"/>
        <v/>
      </c>
      <c r="B156" s="68"/>
      <c r="C156" s="65"/>
      <c r="D156" s="67"/>
      <c r="E156" s="66"/>
      <c r="F156" s="55"/>
      <c r="G156" s="55"/>
      <c r="H156" s="53" t="str">
        <f t="shared" si="8"/>
        <v/>
      </c>
      <c r="I156" s="54" t="str">
        <f t="shared" si="6"/>
        <v/>
      </c>
      <c r="J156" s="60"/>
      <c r="K156" s="80"/>
    </row>
    <row r="157" spans="1:11" x14ac:dyDescent="0.2">
      <c r="A157" s="69" t="str">
        <f t="shared" ca="1" si="7"/>
        <v/>
      </c>
      <c r="B157" s="68"/>
      <c r="C157" s="65"/>
      <c r="D157" s="67"/>
      <c r="E157" s="66"/>
      <c r="F157" s="55"/>
      <c r="G157" s="55"/>
      <c r="H157" s="53" t="str">
        <f t="shared" si="8"/>
        <v/>
      </c>
      <c r="I157" s="54" t="str">
        <f t="shared" si="6"/>
        <v/>
      </c>
      <c r="J157" s="60"/>
      <c r="K157" s="80"/>
    </row>
    <row r="158" spans="1:11" x14ac:dyDescent="0.2">
      <c r="A158" s="69" t="str">
        <f t="shared" ca="1" si="7"/>
        <v/>
      </c>
      <c r="B158" s="68"/>
      <c r="C158" s="65"/>
      <c r="D158" s="67"/>
      <c r="E158" s="66"/>
      <c r="F158" s="55"/>
      <c r="G158" s="55"/>
      <c r="H158" s="53" t="str">
        <f t="shared" si="8"/>
        <v/>
      </c>
      <c r="I158" s="54" t="str">
        <f t="shared" si="6"/>
        <v/>
      </c>
      <c r="J158" s="60"/>
      <c r="K158" s="80"/>
    </row>
    <row r="159" spans="1:11" x14ac:dyDescent="0.2">
      <c r="A159" s="69" t="str">
        <f t="shared" ca="1" si="7"/>
        <v/>
      </c>
      <c r="B159" s="68"/>
      <c r="C159" s="65"/>
      <c r="D159" s="67"/>
      <c r="E159" s="66"/>
      <c r="F159" s="55"/>
      <c r="G159" s="55"/>
      <c r="H159" s="53" t="str">
        <f t="shared" si="8"/>
        <v/>
      </c>
      <c r="I159" s="54" t="str">
        <f t="shared" si="6"/>
        <v/>
      </c>
      <c r="J159" s="60"/>
      <c r="K159" s="80"/>
    </row>
    <row r="160" spans="1:11" x14ac:dyDescent="0.2">
      <c r="A160" s="69" t="str">
        <f t="shared" ca="1" si="7"/>
        <v/>
      </c>
      <c r="B160" s="68"/>
      <c r="C160" s="65"/>
      <c r="D160" s="67"/>
      <c r="E160" s="66"/>
      <c r="F160" s="55"/>
      <c r="G160" s="55"/>
      <c r="H160" s="53" t="str">
        <f t="shared" si="8"/>
        <v/>
      </c>
      <c r="I160" s="54" t="str">
        <f t="shared" si="6"/>
        <v/>
      </c>
      <c r="J160" s="60"/>
      <c r="K160" s="80"/>
    </row>
    <row r="161" spans="1:11" x14ac:dyDescent="0.2">
      <c r="A161" s="69" t="str">
        <f t="shared" ca="1" si="7"/>
        <v/>
      </c>
      <c r="B161" s="68"/>
      <c r="C161" s="65"/>
      <c r="D161" s="67"/>
      <c r="E161" s="66"/>
      <c r="F161" s="55"/>
      <c r="G161" s="55"/>
      <c r="H161" s="53" t="str">
        <f t="shared" si="8"/>
        <v/>
      </c>
      <c r="I161" s="54" t="str">
        <f t="shared" si="6"/>
        <v/>
      </c>
      <c r="J161" s="60"/>
      <c r="K161" s="80"/>
    </row>
    <row r="162" spans="1:11" x14ac:dyDescent="0.2">
      <c r="A162" s="69" t="str">
        <f t="shared" ca="1" si="7"/>
        <v/>
      </c>
      <c r="B162" s="68"/>
      <c r="C162" s="65"/>
      <c r="D162" s="67"/>
      <c r="E162" s="66"/>
      <c r="F162" s="55"/>
      <c r="G162" s="55"/>
      <c r="H162" s="53" t="str">
        <f t="shared" si="8"/>
        <v/>
      </c>
      <c r="I162" s="54" t="str">
        <f t="shared" si="6"/>
        <v/>
      </c>
      <c r="J162" s="60"/>
      <c r="K162" s="80"/>
    </row>
    <row r="163" spans="1:11" x14ac:dyDescent="0.2">
      <c r="A163" s="69" t="str">
        <f t="shared" ca="1" si="7"/>
        <v/>
      </c>
      <c r="B163" s="68"/>
      <c r="C163" s="65"/>
      <c r="D163" s="67"/>
      <c r="E163" s="66"/>
      <c r="F163" s="55"/>
      <c r="G163" s="55"/>
      <c r="H163" s="53" t="str">
        <f t="shared" si="8"/>
        <v/>
      </c>
      <c r="I163" s="54" t="str">
        <f t="shared" si="6"/>
        <v/>
      </c>
      <c r="J163" s="60"/>
      <c r="K163" s="80"/>
    </row>
    <row r="164" spans="1:11" x14ac:dyDescent="0.2">
      <c r="A164" s="69" t="str">
        <f t="shared" ca="1" si="7"/>
        <v/>
      </c>
      <c r="B164" s="68"/>
      <c r="C164" s="65"/>
      <c r="D164" s="67"/>
      <c r="E164" s="66"/>
      <c r="F164" s="55"/>
      <c r="G164" s="55"/>
      <c r="H164" s="53" t="str">
        <f t="shared" si="8"/>
        <v/>
      </c>
      <c r="I164" s="54" t="str">
        <f t="shared" si="6"/>
        <v/>
      </c>
      <c r="J164" s="60"/>
      <c r="K164" s="80"/>
    </row>
    <row r="165" spans="1:11" x14ac:dyDescent="0.2">
      <c r="A165" s="69" t="str">
        <f t="shared" ca="1" si="7"/>
        <v/>
      </c>
      <c r="B165" s="68"/>
      <c r="C165" s="65"/>
      <c r="D165" s="67"/>
      <c r="E165" s="66"/>
      <c r="F165" s="55"/>
      <c r="G165" s="55"/>
      <c r="H165" s="53" t="str">
        <f t="shared" si="8"/>
        <v/>
      </c>
      <c r="I165" s="54" t="str">
        <f t="shared" si="6"/>
        <v/>
      </c>
      <c r="J165" s="60"/>
      <c r="K165" s="80"/>
    </row>
    <row r="166" spans="1:11" x14ac:dyDescent="0.2">
      <c r="A166" s="69" t="str">
        <f t="shared" ca="1" si="7"/>
        <v/>
      </c>
      <c r="B166" s="68"/>
      <c r="C166" s="65"/>
      <c r="D166" s="67"/>
      <c r="E166" s="66"/>
      <c r="F166" s="55"/>
      <c r="G166" s="55"/>
      <c r="H166" s="53" t="str">
        <f t="shared" si="8"/>
        <v/>
      </c>
      <c r="I166" s="54" t="str">
        <f t="shared" si="6"/>
        <v/>
      </c>
      <c r="J166" s="60"/>
      <c r="K166" s="80"/>
    </row>
    <row r="167" spans="1:11" x14ac:dyDescent="0.2">
      <c r="A167" s="69" t="str">
        <f t="shared" ca="1" si="7"/>
        <v/>
      </c>
      <c r="B167" s="68"/>
      <c r="C167" s="65"/>
      <c r="D167" s="67"/>
      <c r="E167" s="66"/>
      <c r="F167" s="55"/>
      <c r="G167" s="55"/>
      <c r="H167" s="53" t="str">
        <f t="shared" si="8"/>
        <v/>
      </c>
      <c r="I167" s="54" t="str">
        <f t="shared" si="6"/>
        <v/>
      </c>
      <c r="J167" s="60"/>
      <c r="K167" s="80"/>
    </row>
    <row r="168" spans="1:11" x14ac:dyDescent="0.2">
      <c r="A168" s="69" t="str">
        <f t="shared" ca="1" si="7"/>
        <v/>
      </c>
      <c r="B168" s="68"/>
      <c r="C168" s="65"/>
      <c r="D168" s="67"/>
      <c r="E168" s="66"/>
      <c r="F168" s="55"/>
      <c r="G168" s="55"/>
      <c r="H168" s="53" t="str">
        <f t="shared" si="8"/>
        <v/>
      </c>
      <c r="I168" s="54" t="str">
        <f t="shared" si="6"/>
        <v/>
      </c>
      <c r="J168" s="60"/>
      <c r="K168" s="80"/>
    </row>
    <row r="169" spans="1:11" x14ac:dyDescent="0.2">
      <c r="A169" s="69" t="str">
        <f t="shared" ca="1" si="7"/>
        <v/>
      </c>
      <c r="B169" s="68"/>
      <c r="C169" s="65"/>
      <c r="D169" s="67"/>
      <c r="E169" s="66"/>
      <c r="F169" s="55"/>
      <c r="G169" s="55"/>
      <c r="H169" s="53" t="str">
        <f t="shared" si="8"/>
        <v/>
      </c>
      <c r="I169" s="54" t="str">
        <f t="shared" si="6"/>
        <v/>
      </c>
      <c r="J169" s="60"/>
      <c r="K169" s="80"/>
    </row>
    <row r="170" spans="1:11" x14ac:dyDescent="0.2">
      <c r="A170" s="69" t="str">
        <f t="shared" ca="1" si="7"/>
        <v/>
      </c>
      <c r="B170" s="68"/>
      <c r="C170" s="65"/>
      <c r="D170" s="67"/>
      <c r="E170" s="66"/>
      <c r="F170" s="55"/>
      <c r="G170" s="55"/>
      <c r="H170" s="53" t="str">
        <f t="shared" si="8"/>
        <v/>
      </c>
      <c r="I170" s="54" t="str">
        <f t="shared" si="6"/>
        <v/>
      </c>
      <c r="J170" s="60"/>
      <c r="K170" s="80"/>
    </row>
    <row r="171" spans="1:11" x14ac:dyDescent="0.2">
      <c r="A171" s="69" t="str">
        <f t="shared" ca="1" si="7"/>
        <v/>
      </c>
      <c r="B171" s="68"/>
      <c r="C171" s="65"/>
      <c r="D171" s="67"/>
      <c r="E171" s="66"/>
      <c r="F171" s="55"/>
      <c r="G171" s="55"/>
      <c r="H171" s="53" t="str">
        <f t="shared" si="8"/>
        <v/>
      </c>
      <c r="I171" s="54" t="str">
        <f t="shared" si="6"/>
        <v/>
      </c>
      <c r="J171" s="60"/>
      <c r="K171" s="80"/>
    </row>
    <row r="172" spans="1:11" x14ac:dyDescent="0.2">
      <c r="A172" s="69" t="str">
        <f t="shared" ca="1" si="7"/>
        <v/>
      </c>
      <c r="B172" s="68"/>
      <c r="C172" s="65"/>
      <c r="D172" s="67"/>
      <c r="E172" s="66"/>
      <c r="F172" s="55"/>
      <c r="G172" s="55"/>
      <c r="H172" s="53" t="str">
        <f t="shared" si="8"/>
        <v/>
      </c>
      <c r="I172" s="54" t="str">
        <f t="shared" si="6"/>
        <v/>
      </c>
      <c r="J172" s="60"/>
      <c r="K172" s="80"/>
    </row>
    <row r="173" spans="1:11" x14ac:dyDescent="0.2">
      <c r="A173" s="69" t="str">
        <f t="shared" ca="1" si="7"/>
        <v/>
      </c>
      <c r="B173" s="68"/>
      <c r="C173" s="65"/>
      <c r="D173" s="67"/>
      <c r="E173" s="66"/>
      <c r="F173" s="55"/>
      <c r="G173" s="55"/>
      <c r="H173" s="53" t="str">
        <f t="shared" si="8"/>
        <v/>
      </c>
      <c r="I173" s="54" t="str">
        <f t="shared" si="6"/>
        <v/>
      </c>
      <c r="J173" s="60"/>
      <c r="K173" s="80"/>
    </row>
    <row r="174" spans="1:11" x14ac:dyDescent="0.2">
      <c r="A174" s="69" t="str">
        <f t="shared" ca="1" si="7"/>
        <v/>
      </c>
      <c r="B174" s="68"/>
      <c r="C174" s="65"/>
      <c r="D174" s="67"/>
      <c r="E174" s="66"/>
      <c r="F174" s="55"/>
      <c r="G174" s="55"/>
      <c r="H174" s="53" t="str">
        <f t="shared" si="8"/>
        <v/>
      </c>
      <c r="I174" s="54" t="str">
        <f t="shared" si="6"/>
        <v/>
      </c>
      <c r="J174" s="60"/>
      <c r="K174" s="80"/>
    </row>
    <row r="175" spans="1:11" x14ac:dyDescent="0.2">
      <c r="A175" s="69" t="str">
        <f t="shared" ca="1" si="7"/>
        <v/>
      </c>
      <c r="B175" s="68"/>
      <c r="C175" s="65"/>
      <c r="D175" s="67"/>
      <c r="E175" s="66"/>
      <c r="F175" s="55"/>
      <c r="G175" s="55"/>
      <c r="H175" s="53" t="str">
        <f t="shared" si="8"/>
        <v/>
      </c>
      <c r="I175" s="54" t="str">
        <f t="shared" si="6"/>
        <v/>
      </c>
      <c r="J175" s="60"/>
      <c r="K175" s="80"/>
    </row>
    <row r="176" spans="1:11" x14ac:dyDescent="0.2">
      <c r="A176" s="69" t="str">
        <f t="shared" ca="1" si="7"/>
        <v/>
      </c>
      <c r="B176" s="68"/>
      <c r="C176" s="65"/>
      <c r="D176" s="67"/>
      <c r="E176" s="66"/>
      <c r="F176" s="55"/>
      <c r="G176" s="55"/>
      <c r="H176" s="53" t="str">
        <f t="shared" si="8"/>
        <v/>
      </c>
      <c r="I176" s="54" t="str">
        <f t="shared" si="6"/>
        <v/>
      </c>
      <c r="J176" s="60"/>
      <c r="K176" s="80"/>
    </row>
    <row r="177" spans="1:11" x14ac:dyDescent="0.2">
      <c r="A177" s="69" t="str">
        <f t="shared" ca="1" si="7"/>
        <v/>
      </c>
      <c r="B177" s="68"/>
      <c r="C177" s="65"/>
      <c r="D177" s="67"/>
      <c r="E177" s="66"/>
      <c r="F177" s="55"/>
      <c r="G177" s="55"/>
      <c r="H177" s="53" t="str">
        <f t="shared" si="8"/>
        <v/>
      </c>
      <c r="I177" s="54" t="str">
        <f t="shared" si="6"/>
        <v/>
      </c>
      <c r="J177" s="60"/>
      <c r="K177" s="80"/>
    </row>
    <row r="178" spans="1:11" x14ac:dyDescent="0.2">
      <c r="A178" s="69" t="str">
        <f t="shared" ca="1" si="7"/>
        <v/>
      </c>
      <c r="B178" s="68"/>
      <c r="C178" s="65"/>
      <c r="D178" s="67"/>
      <c r="E178" s="66"/>
      <c r="F178" s="55"/>
      <c r="G178" s="55"/>
      <c r="H178" s="53" t="str">
        <f t="shared" si="8"/>
        <v/>
      </c>
      <c r="I178" s="54" t="str">
        <f t="shared" si="6"/>
        <v/>
      </c>
      <c r="J178" s="60"/>
      <c r="K178" s="80"/>
    </row>
    <row r="179" spans="1:11" x14ac:dyDescent="0.2">
      <c r="A179" s="69" t="str">
        <f t="shared" ca="1" si="7"/>
        <v/>
      </c>
      <c r="B179" s="68"/>
      <c r="C179" s="65"/>
      <c r="D179" s="67"/>
      <c r="E179" s="66"/>
      <c r="F179" s="55"/>
      <c r="G179" s="55"/>
      <c r="H179" s="53" t="str">
        <f t="shared" si="8"/>
        <v/>
      </c>
      <c r="I179" s="54" t="str">
        <f t="shared" si="6"/>
        <v/>
      </c>
      <c r="J179" s="60"/>
      <c r="K179" s="80"/>
    </row>
    <row r="180" spans="1:11" x14ac:dyDescent="0.2">
      <c r="A180" s="69" t="str">
        <f t="shared" ca="1" si="7"/>
        <v/>
      </c>
      <c r="B180" s="68"/>
      <c r="C180" s="65"/>
      <c r="D180" s="67"/>
      <c r="E180" s="66"/>
      <c r="F180" s="55"/>
      <c r="G180" s="55"/>
      <c r="H180" s="53" t="str">
        <f t="shared" si="8"/>
        <v/>
      </c>
      <c r="I180" s="54" t="str">
        <f t="shared" si="6"/>
        <v/>
      </c>
      <c r="J180" s="60"/>
      <c r="K180" s="80"/>
    </row>
    <row r="181" spans="1:11" x14ac:dyDescent="0.2">
      <c r="A181" s="69" t="str">
        <f t="shared" ca="1" si="7"/>
        <v/>
      </c>
      <c r="B181" s="68"/>
      <c r="C181" s="65"/>
      <c r="D181" s="67"/>
      <c r="E181" s="66"/>
      <c r="F181" s="55"/>
      <c r="G181" s="55"/>
      <c r="H181" s="53" t="str">
        <f t="shared" si="8"/>
        <v/>
      </c>
      <c r="I181" s="54" t="str">
        <f t="shared" ref="I181:I200" si="9">IF(E181&lt;&gt;"","M","")</f>
        <v/>
      </c>
      <c r="J181" s="60"/>
      <c r="K181" s="80"/>
    </row>
    <row r="182" spans="1:11" x14ac:dyDescent="0.2">
      <c r="A182" s="69" t="str">
        <f t="shared" ca="1" si="7"/>
        <v/>
      </c>
      <c r="B182" s="68"/>
      <c r="C182" s="65"/>
      <c r="D182" s="67"/>
      <c r="E182" s="66"/>
      <c r="F182" s="55"/>
      <c r="G182" s="55"/>
      <c r="H182" s="53" t="str">
        <f t="shared" si="8"/>
        <v/>
      </c>
      <c r="I182" s="54" t="str">
        <f t="shared" si="9"/>
        <v/>
      </c>
      <c r="J182" s="60"/>
      <c r="K182" s="80"/>
    </row>
    <row r="183" spans="1:11" x14ac:dyDescent="0.2">
      <c r="A183" s="69" t="str">
        <f t="shared" ca="1" si="7"/>
        <v/>
      </c>
      <c r="B183" s="68"/>
      <c r="C183" s="65"/>
      <c r="D183" s="67"/>
      <c r="E183" s="66"/>
      <c r="F183" s="55"/>
      <c r="G183" s="55"/>
      <c r="H183" s="53" t="str">
        <f t="shared" si="8"/>
        <v/>
      </c>
      <c r="I183" s="54" t="str">
        <f t="shared" si="9"/>
        <v/>
      </c>
      <c r="J183" s="60"/>
      <c r="K183" s="80"/>
    </row>
    <row r="184" spans="1:11" x14ac:dyDescent="0.2">
      <c r="A184" s="69" t="str">
        <f t="shared" ca="1" si="7"/>
        <v/>
      </c>
      <c r="B184" s="68"/>
      <c r="C184" s="65"/>
      <c r="D184" s="67"/>
      <c r="E184" s="66"/>
      <c r="F184" s="55"/>
      <c r="G184" s="55"/>
      <c r="H184" s="53" t="str">
        <f t="shared" si="8"/>
        <v/>
      </c>
      <c r="I184" s="54" t="str">
        <f t="shared" si="9"/>
        <v/>
      </c>
      <c r="J184" s="60"/>
      <c r="K184" s="80"/>
    </row>
    <row r="185" spans="1:11" x14ac:dyDescent="0.2">
      <c r="A185" s="69" t="str">
        <f t="shared" ca="1" si="7"/>
        <v/>
      </c>
      <c r="B185" s="68"/>
      <c r="C185" s="65"/>
      <c r="D185" s="67"/>
      <c r="E185" s="66"/>
      <c r="F185" s="55"/>
      <c r="G185" s="55"/>
      <c r="H185" s="53" t="str">
        <f t="shared" si="8"/>
        <v/>
      </c>
      <c r="I185" s="54" t="str">
        <f t="shared" si="9"/>
        <v/>
      </c>
      <c r="J185" s="60"/>
      <c r="K185" s="80"/>
    </row>
    <row r="186" spans="1:11" x14ac:dyDescent="0.2">
      <c r="A186" s="69" t="str">
        <f t="shared" ca="1" si="7"/>
        <v/>
      </c>
      <c r="B186" s="68"/>
      <c r="C186" s="65"/>
      <c r="D186" s="67"/>
      <c r="E186" s="66"/>
      <c r="F186" s="55"/>
      <c r="G186" s="55"/>
      <c r="H186" s="53" t="str">
        <f t="shared" si="8"/>
        <v/>
      </c>
      <c r="I186" s="54" t="str">
        <f t="shared" si="9"/>
        <v/>
      </c>
      <c r="J186" s="60"/>
      <c r="K186" s="80"/>
    </row>
    <row r="187" spans="1:11" x14ac:dyDescent="0.2">
      <c r="A187" s="69" t="str">
        <f t="shared" ca="1" si="7"/>
        <v/>
      </c>
      <c r="B187" s="68"/>
      <c r="C187" s="65"/>
      <c r="D187" s="67"/>
      <c r="E187" s="66"/>
      <c r="F187" s="55"/>
      <c r="G187" s="55"/>
      <c r="H187" s="53" t="str">
        <f t="shared" si="8"/>
        <v/>
      </c>
      <c r="I187" s="54" t="str">
        <f t="shared" si="9"/>
        <v/>
      </c>
      <c r="J187" s="60"/>
      <c r="K187" s="80"/>
    </row>
    <row r="188" spans="1:11" x14ac:dyDescent="0.2">
      <c r="A188" s="69" t="str">
        <f t="shared" ca="1" si="7"/>
        <v/>
      </c>
      <c r="B188" s="68"/>
      <c r="C188" s="65"/>
      <c r="D188" s="67"/>
      <c r="E188" s="66"/>
      <c r="F188" s="55"/>
      <c r="G188" s="55"/>
      <c r="H188" s="53" t="str">
        <f t="shared" si="8"/>
        <v/>
      </c>
      <c r="I188" s="54" t="str">
        <f t="shared" si="9"/>
        <v/>
      </c>
      <c r="J188" s="60"/>
      <c r="K188" s="80"/>
    </row>
    <row r="189" spans="1:11" x14ac:dyDescent="0.2">
      <c r="A189" s="69" t="str">
        <f t="shared" ca="1" si="7"/>
        <v/>
      </c>
      <c r="B189" s="68"/>
      <c r="C189" s="65"/>
      <c r="D189" s="67"/>
      <c r="E189" s="66"/>
      <c r="F189" s="55"/>
      <c r="G189" s="55"/>
      <c r="H189" s="53" t="str">
        <f t="shared" si="8"/>
        <v/>
      </c>
      <c r="I189" s="54" t="str">
        <f t="shared" si="9"/>
        <v/>
      </c>
      <c r="J189" s="60"/>
      <c r="K189" s="80"/>
    </row>
    <row r="190" spans="1:11" x14ac:dyDescent="0.2">
      <c r="A190" s="69" t="str">
        <f t="shared" ca="1" si="7"/>
        <v/>
      </c>
      <c r="B190" s="68"/>
      <c r="C190" s="65"/>
      <c r="D190" s="67"/>
      <c r="E190" s="66"/>
      <c r="F190" s="55"/>
      <c r="G190" s="55"/>
      <c r="H190" s="53" t="str">
        <f t="shared" si="8"/>
        <v/>
      </c>
      <c r="I190" s="54" t="str">
        <f t="shared" si="9"/>
        <v/>
      </c>
      <c r="J190" s="60"/>
      <c r="K190" s="80"/>
    </row>
    <row r="191" spans="1:11" x14ac:dyDescent="0.2">
      <c r="A191" s="69" t="str">
        <f t="shared" ca="1" si="7"/>
        <v/>
      </c>
      <c r="B191" s="68"/>
      <c r="C191" s="65"/>
      <c r="D191" s="67"/>
      <c r="E191" s="66"/>
      <c r="F191" s="55"/>
      <c r="G191" s="55"/>
      <c r="H191" s="53" t="str">
        <f t="shared" si="8"/>
        <v/>
      </c>
      <c r="I191" s="54" t="str">
        <f t="shared" si="9"/>
        <v/>
      </c>
      <c r="J191" s="60"/>
      <c r="K191" s="80"/>
    </row>
    <row r="192" spans="1:11" x14ac:dyDescent="0.2">
      <c r="A192" s="69" t="str">
        <f t="shared" ca="1" si="7"/>
        <v/>
      </c>
      <c r="B192" s="68"/>
      <c r="C192" s="65"/>
      <c r="D192" s="67"/>
      <c r="E192" s="66"/>
      <c r="F192" s="55"/>
      <c r="G192" s="55"/>
      <c r="H192" s="53" t="str">
        <f t="shared" si="8"/>
        <v/>
      </c>
      <c r="I192" s="54" t="str">
        <f t="shared" si="9"/>
        <v/>
      </c>
      <c r="J192" s="60"/>
      <c r="K192" s="80"/>
    </row>
    <row r="193" spans="1:11" x14ac:dyDescent="0.2">
      <c r="A193" s="69" t="str">
        <f t="shared" ca="1" si="7"/>
        <v/>
      </c>
      <c r="B193" s="68"/>
      <c r="C193" s="65"/>
      <c r="D193" s="67"/>
      <c r="E193" s="66"/>
      <c r="F193" s="55"/>
      <c r="G193" s="55"/>
      <c r="H193" s="53" t="str">
        <f t="shared" si="8"/>
        <v/>
      </c>
      <c r="I193" s="54" t="str">
        <f t="shared" si="9"/>
        <v/>
      </c>
      <c r="J193" s="60"/>
      <c r="K193" s="80"/>
    </row>
    <row r="194" spans="1:11" x14ac:dyDescent="0.2">
      <c r="A194" s="69" t="str">
        <f t="shared" ca="1" si="7"/>
        <v/>
      </c>
      <c r="B194" s="68"/>
      <c r="C194" s="65"/>
      <c r="D194" s="67"/>
      <c r="E194" s="66"/>
      <c r="F194" s="55"/>
      <c r="G194" s="55"/>
      <c r="H194" s="53" t="str">
        <f t="shared" si="8"/>
        <v/>
      </c>
      <c r="I194" s="54" t="str">
        <f t="shared" si="9"/>
        <v/>
      </c>
      <c r="J194" s="60"/>
      <c r="K194" s="80"/>
    </row>
    <row r="195" spans="1:11" x14ac:dyDescent="0.2">
      <c r="A195" s="69" t="str">
        <f t="shared" ca="1" si="7"/>
        <v/>
      </c>
      <c r="B195" s="68"/>
      <c r="C195" s="65"/>
      <c r="D195" s="67"/>
      <c r="E195" s="66"/>
      <c r="F195" s="55"/>
      <c r="G195" s="55"/>
      <c r="H195" s="53" t="str">
        <f t="shared" si="8"/>
        <v/>
      </c>
      <c r="I195" s="54" t="str">
        <f t="shared" si="9"/>
        <v/>
      </c>
      <c r="J195" s="60"/>
      <c r="K195" s="80"/>
    </row>
    <row r="196" spans="1:11" x14ac:dyDescent="0.2">
      <c r="A196" s="69" t="str">
        <f t="shared" ca="1" si="7"/>
        <v/>
      </c>
      <c r="B196" s="68"/>
      <c r="C196" s="65"/>
      <c r="D196" s="67"/>
      <c r="E196" s="66"/>
      <c r="F196" s="55"/>
      <c r="G196" s="55"/>
      <c r="H196" s="53" t="str">
        <f t="shared" si="8"/>
        <v/>
      </c>
      <c r="I196" s="54" t="str">
        <f t="shared" si="9"/>
        <v/>
      </c>
      <c r="J196" s="60"/>
      <c r="K196" s="80"/>
    </row>
    <row r="197" spans="1:11" x14ac:dyDescent="0.2">
      <c r="A197" s="69" t="str">
        <f t="shared" ca="1" si="7"/>
        <v/>
      </c>
      <c r="B197" s="68"/>
      <c r="C197" s="65"/>
      <c r="D197" s="67"/>
      <c r="E197" s="66"/>
      <c r="F197" s="55"/>
      <c r="G197" s="55"/>
      <c r="H197" s="53" t="str">
        <f t="shared" si="8"/>
        <v/>
      </c>
      <c r="I197" s="54" t="str">
        <f t="shared" si="9"/>
        <v/>
      </c>
      <c r="J197" s="60"/>
      <c r="K197" s="80"/>
    </row>
    <row r="198" spans="1:11" x14ac:dyDescent="0.2">
      <c r="A198" s="69" t="str">
        <f t="shared" ca="1" si="7"/>
        <v/>
      </c>
      <c r="B198" s="68"/>
      <c r="C198" s="65"/>
      <c r="D198" s="67"/>
      <c r="E198" s="66"/>
      <c r="F198" s="55"/>
      <c r="G198" s="55"/>
      <c r="H198" s="53" t="str">
        <f t="shared" si="8"/>
        <v/>
      </c>
      <c r="I198" s="54" t="str">
        <f t="shared" si="9"/>
        <v/>
      </c>
      <c r="J198" s="60"/>
      <c r="K198" s="80"/>
    </row>
    <row r="199" spans="1:11" x14ac:dyDescent="0.2">
      <c r="A199" s="69" t="str">
        <f t="shared" ca="1" si="7"/>
        <v/>
      </c>
      <c r="B199" s="68"/>
      <c r="C199" s="65"/>
      <c r="D199" s="67"/>
      <c r="E199" s="66"/>
      <c r="F199" s="55"/>
      <c r="G199" s="55"/>
      <c r="H199" s="53" t="str">
        <f t="shared" si="8"/>
        <v/>
      </c>
      <c r="I199" s="54" t="str">
        <f t="shared" si="9"/>
        <v/>
      </c>
      <c r="J199" s="60"/>
      <c r="K199" s="80"/>
    </row>
    <row r="200" spans="1:11" x14ac:dyDescent="0.2">
      <c r="A200" s="69" t="str">
        <f t="shared" ca="1" si="7"/>
        <v/>
      </c>
      <c r="B200" s="68"/>
      <c r="C200" s="65"/>
      <c r="D200" s="67"/>
      <c r="E200" s="66"/>
      <c r="F200" s="55"/>
      <c r="G200" s="55"/>
      <c r="H200" s="53" t="str">
        <f t="shared" si="8"/>
        <v/>
      </c>
      <c r="I200" s="54" t="str">
        <f t="shared" si="9"/>
        <v/>
      </c>
      <c r="J200" s="60"/>
      <c r="K200" s="80"/>
    </row>
  </sheetData>
  <mergeCells count="4">
    <mergeCell ref="D7:G7"/>
    <mergeCell ref="D8:G8"/>
    <mergeCell ref="D9:G9"/>
    <mergeCell ref="A1:J1"/>
  </mergeCells>
  <phoneticPr fontId="0" type="noConversion"/>
  <conditionalFormatting sqref="J30:J34 J36:J39 J41:J45 J26:J28 J47:J200 B26:C200 E26:E200">
    <cfRule type="cellIs" dxfId="229" priority="80" stopIfTrue="1" operator="notEqual">
      <formula>""</formula>
    </cfRule>
  </conditionalFormatting>
  <conditionalFormatting sqref="B18:C25 E18:E25 D18:D200 B17:G17 F18:G200">
    <cfRule type="cellIs" dxfId="228" priority="11" stopIfTrue="1" operator="notEqual">
      <formula>""</formula>
    </cfRule>
  </conditionalFormatting>
  <conditionalFormatting sqref="J17:J25">
    <cfRule type="cellIs" dxfId="227" priority="10" stopIfTrue="1" operator="notEqual">
      <formula>""</formula>
    </cfRule>
  </conditionalFormatting>
  <conditionalFormatting sqref="H7">
    <cfRule type="cellIs" dxfId="226" priority="2" stopIfTrue="1" operator="equal">
      <formula>0</formula>
    </cfRule>
    <cfRule type="cellIs" dxfId="225" priority="3" stopIfTrue="1" operator="lessThan">
      <formula>$H$8</formula>
    </cfRule>
    <cfRule type="cellIs" dxfId="224" priority="4" stopIfTrue="1" operator="greaterThanOrEqual">
      <formula>$H$8</formula>
    </cfRule>
  </conditionalFormatting>
  <dataValidations disablePrompts="1" count="1">
    <dataValidation type="custom" allowBlank="1" showInputMessage="1" showErrorMessage="1" errorTitle="Attenzione!" error="Importo con solo 2 (due) posizioni decimali!!!" sqref="F17:G65536" xr:uid="{00000000-0002-0000-0100-000000000000}">
      <formula1>F17=ROUND(F17,2)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L384"/>
  <sheetViews>
    <sheetView zoomScaleNormal="100" workbookViewId="0">
      <selection activeCell="D34" sqref="D34"/>
    </sheetView>
  </sheetViews>
  <sheetFormatPr defaultColWidth="11.42578125" defaultRowHeight="12.75" x14ac:dyDescent="0.2"/>
  <cols>
    <col min="1" max="1" width="5.5703125" style="8" customWidth="1"/>
    <col min="2" max="2" width="13" style="44" customWidth="1"/>
    <col min="3" max="3" width="2" style="44" bestFit="1" customWidth="1"/>
    <col min="4" max="4" width="57.7109375" style="44" customWidth="1"/>
    <col min="5" max="5" width="16.7109375" style="44" customWidth="1"/>
    <col min="6" max="6" width="16.7109375" style="61" customWidth="1"/>
    <col min="7" max="7" width="16.7109375" style="62" customWidth="1"/>
    <col min="8" max="8" width="16.7109375" style="8" customWidth="1"/>
    <col min="9" max="10" width="10.7109375" style="8" customWidth="1"/>
    <col min="11" max="11" width="11.42578125" style="8"/>
    <col min="12" max="12" width="12.140625" style="8" bestFit="1" customWidth="1"/>
    <col min="13" max="16384" width="11.42578125" style="8"/>
  </cols>
  <sheetData>
    <row r="1" spans="1:11" ht="15" x14ac:dyDescent="0.25">
      <c r="A1" s="148" t="s">
        <v>258</v>
      </c>
      <c r="B1" s="149"/>
      <c r="C1" s="149"/>
      <c r="D1" s="149"/>
      <c r="E1" s="149"/>
      <c r="F1" s="149"/>
      <c r="G1" s="149"/>
      <c r="H1" s="149"/>
      <c r="I1" s="149"/>
      <c r="J1" s="150"/>
      <c r="K1" s="37"/>
    </row>
    <row r="2" spans="1:11" ht="15" x14ac:dyDescent="0.25">
      <c r="A2" s="154" t="s">
        <v>996</v>
      </c>
      <c r="B2" s="155"/>
      <c r="C2" s="155"/>
      <c r="D2" s="155"/>
      <c r="E2" s="155"/>
      <c r="F2" s="155"/>
      <c r="G2" s="155"/>
      <c r="H2" s="155"/>
      <c r="I2" s="155"/>
      <c r="J2" s="156"/>
      <c r="K2" s="37"/>
    </row>
    <row r="3" spans="1:11" x14ac:dyDescent="0.2">
      <c r="A3" s="38"/>
      <c r="B3" s="38"/>
      <c r="C3" s="38"/>
      <c r="D3" s="39"/>
      <c r="E3" s="9"/>
      <c r="F3" s="9"/>
      <c r="G3" s="9"/>
      <c r="H3" s="9"/>
      <c r="I3" s="10"/>
    </row>
    <row r="4" spans="1:11" x14ac:dyDescent="0.2">
      <c r="A4" s="38"/>
      <c r="B4" s="38"/>
      <c r="C4" s="38"/>
      <c r="D4" s="39"/>
      <c r="E4" s="9"/>
      <c r="F4" s="9"/>
      <c r="G4" s="9"/>
      <c r="H4" s="9"/>
      <c r="I4" s="10"/>
    </row>
    <row r="5" spans="1:11" ht="15" x14ac:dyDescent="0.2">
      <c r="A5" s="40"/>
      <c r="B5" s="40"/>
      <c r="C5" s="40"/>
      <c r="D5" s="41" t="s">
        <v>997</v>
      </c>
      <c r="E5" s="42"/>
      <c r="F5" s="42"/>
      <c r="G5" s="42"/>
      <c r="H5" s="43"/>
    </row>
    <row r="6" spans="1:11" x14ac:dyDescent="0.2">
      <c r="A6" s="44"/>
      <c r="F6" s="44"/>
      <c r="G6" s="44"/>
      <c r="H6" s="44"/>
    </row>
    <row r="7" spans="1:11" x14ac:dyDescent="0.2">
      <c r="A7" s="40"/>
      <c r="B7" s="40"/>
      <c r="C7" s="40"/>
      <c r="D7" s="189" t="s">
        <v>998</v>
      </c>
      <c r="E7" s="190"/>
      <c r="F7" s="190"/>
      <c r="G7" s="191"/>
      <c r="H7" s="45">
        <f>SUM($H$18:$H$9970)</f>
        <v>0</v>
      </c>
    </row>
    <row r="8" spans="1:11" ht="25.5" customHeight="1" x14ac:dyDescent="0.2">
      <c r="A8" s="40"/>
      <c r="B8" s="40"/>
      <c r="C8" s="40"/>
      <c r="D8" s="189" t="s">
        <v>999</v>
      </c>
      <c r="E8" s="190"/>
      <c r="F8" s="190"/>
      <c r="G8" s="191"/>
      <c r="H8" s="45">
        <f>SUM(H7:H7)</f>
        <v>0</v>
      </c>
    </row>
    <row r="9" spans="1:11" x14ac:dyDescent="0.2">
      <c r="A9" s="40"/>
      <c r="B9" s="40"/>
      <c r="C9" s="40"/>
      <c r="D9" s="189" t="s">
        <v>1000</v>
      </c>
      <c r="E9" s="190"/>
      <c r="F9" s="190"/>
      <c r="G9" s="191"/>
      <c r="H9" s="45">
        <f>SUM('OFFERTA-ANGEBOT'!E13:E13)</f>
        <v>2500838.17</v>
      </c>
    </row>
    <row r="10" spans="1:11" ht="12.75" customHeight="1" x14ac:dyDescent="0.2">
      <c r="C10" s="40"/>
      <c r="D10" s="192" t="str">
        <f>IF(H10&lt;0,"Ribasso d'asta in %",IF(H10&gt;0,"Rialzo d'asta in %",""))</f>
        <v>Ribasso d'asta in %</v>
      </c>
      <c r="E10" s="193"/>
      <c r="F10" s="193"/>
      <c r="G10" s="194"/>
      <c r="H10" s="46">
        <f>IF(H9=0,0,(H8/H9)-1)</f>
        <v>-1</v>
      </c>
    </row>
    <row r="11" spans="1:11" x14ac:dyDescent="0.2">
      <c r="D11" s="186" t="s">
        <v>1030</v>
      </c>
      <c r="E11" s="187"/>
      <c r="F11" s="187"/>
      <c r="G11" s="188"/>
    </row>
    <row r="12" spans="1:11" x14ac:dyDescent="0.2">
      <c r="F12" s="44"/>
      <c r="G12" s="44"/>
    </row>
    <row r="13" spans="1:11" x14ac:dyDescent="0.2">
      <c r="F13" s="44"/>
      <c r="G13" s="44"/>
      <c r="H13" s="44"/>
      <c r="I13" s="44"/>
    </row>
    <row r="14" spans="1:11" x14ac:dyDescent="0.2">
      <c r="A14" s="44"/>
      <c r="F14" s="44"/>
      <c r="G14" s="44"/>
      <c r="H14" s="44"/>
      <c r="I14" s="44"/>
    </row>
    <row r="15" spans="1:11" x14ac:dyDescent="0.2">
      <c r="A15" s="44"/>
      <c r="F15" s="44"/>
      <c r="G15" s="44"/>
    </row>
    <row r="16" spans="1:11" ht="15" x14ac:dyDescent="0.25">
      <c r="A16" s="47"/>
      <c r="B16" s="141" t="s">
        <v>1032</v>
      </c>
      <c r="C16" s="141"/>
      <c r="D16" s="141"/>
      <c r="E16" s="116"/>
      <c r="F16" s="116"/>
      <c r="G16" s="116"/>
    </row>
    <row r="17" spans="1:12" ht="87" customHeight="1" x14ac:dyDescent="0.2">
      <c r="A17" s="48" t="s">
        <v>928</v>
      </c>
      <c r="B17" s="48" t="s">
        <v>1001</v>
      </c>
      <c r="C17" s="48" t="s">
        <v>243</v>
      </c>
      <c r="D17" s="49" t="s">
        <v>600</v>
      </c>
      <c r="E17" s="48" t="s">
        <v>1002</v>
      </c>
      <c r="F17" s="48" t="s">
        <v>598</v>
      </c>
      <c r="G17" s="48" t="s">
        <v>599</v>
      </c>
      <c r="H17" s="48" t="s">
        <v>926</v>
      </c>
      <c r="I17" s="50" t="s">
        <v>927</v>
      </c>
      <c r="J17" s="51" t="s">
        <v>1003</v>
      </c>
    </row>
    <row r="18" spans="1:12" ht="25.5" customHeight="1" x14ac:dyDescent="0.2">
      <c r="A18" s="11"/>
      <c r="B18" s="11"/>
      <c r="C18" s="11"/>
      <c r="D18" s="52" t="s">
        <v>447</v>
      </c>
      <c r="E18" s="11"/>
      <c r="F18" s="11"/>
      <c r="G18" s="11"/>
      <c r="H18" s="53" t="str">
        <f>+IF(AND(F18="",G18=""),"",ROUND(F18*G18,2))</f>
        <v/>
      </c>
      <c r="I18" s="54" t="str">
        <f>IF(E18&lt;&gt;"","C","")</f>
        <v/>
      </c>
      <c r="J18" s="11"/>
    </row>
    <row r="19" spans="1:12" ht="25.5" customHeight="1" x14ac:dyDescent="0.2">
      <c r="A19" s="55"/>
      <c r="B19" s="12" t="s">
        <v>260</v>
      </c>
      <c r="C19" s="56"/>
      <c r="D19" s="13" t="s">
        <v>261</v>
      </c>
      <c r="E19" s="11"/>
      <c r="F19" s="11"/>
      <c r="G19" s="11"/>
      <c r="H19" s="53" t="str">
        <f>+IF(AND(F19="",G19=""),"",ROUND(F19*G19,2))</f>
        <v/>
      </c>
      <c r="I19" s="54" t="str">
        <f>IF(E19&lt;&gt;"","C","")</f>
        <v/>
      </c>
      <c r="J19" s="11"/>
    </row>
    <row r="20" spans="1:12" ht="25.5" customHeight="1" x14ac:dyDescent="0.2">
      <c r="A20" s="55"/>
      <c r="B20" s="12" t="s">
        <v>262</v>
      </c>
      <c r="C20" s="56"/>
      <c r="D20" s="13" t="s">
        <v>263</v>
      </c>
      <c r="E20" s="11"/>
      <c r="F20" s="11"/>
      <c r="G20" s="11"/>
      <c r="H20" s="53" t="str">
        <f>+IF(AND(F20="",G20=""),"",ROUND(F20*G20,2))</f>
        <v/>
      </c>
      <c r="I20" s="54" t="str">
        <f>IF(E20&lt;&gt;"","C","")</f>
        <v/>
      </c>
      <c r="J20" s="11"/>
    </row>
    <row r="21" spans="1:12" ht="25.5" customHeight="1" x14ac:dyDescent="0.2">
      <c r="A21" s="11">
        <v>1</v>
      </c>
      <c r="B21" s="14" t="s">
        <v>264</v>
      </c>
      <c r="C21" s="56"/>
      <c r="D21" s="15" t="s">
        <v>457</v>
      </c>
      <c r="E21" s="11" t="s">
        <v>448</v>
      </c>
      <c r="F21" s="119">
        <v>115.5</v>
      </c>
      <c r="G21" s="63"/>
      <c r="H21" s="53">
        <f t="shared" ref="H21:H68" si="0">+IF(AND(F21="",G21=""),"",ROUND(F21*G21,2))</f>
        <v>0</v>
      </c>
      <c r="I21" s="54" t="str">
        <f t="shared" ref="I21:I68" si="1">IF(E21&lt;&gt;"","C","")</f>
        <v>C</v>
      </c>
      <c r="J21" s="57" t="s">
        <v>459</v>
      </c>
    </row>
    <row r="22" spans="1:12" ht="25.5" customHeight="1" x14ac:dyDescent="0.2">
      <c r="A22" s="11">
        <v>2</v>
      </c>
      <c r="B22" s="14" t="s">
        <v>265</v>
      </c>
      <c r="C22" s="56"/>
      <c r="D22" s="15" t="s">
        <v>458</v>
      </c>
      <c r="E22" s="11" t="s">
        <v>448</v>
      </c>
      <c r="F22" s="119">
        <v>115.5</v>
      </c>
      <c r="G22" s="63"/>
      <c r="H22" s="53">
        <f t="shared" si="0"/>
        <v>0</v>
      </c>
      <c r="I22" s="54" t="str">
        <f t="shared" si="1"/>
        <v>C</v>
      </c>
      <c r="J22" s="57" t="s">
        <v>459</v>
      </c>
    </row>
    <row r="23" spans="1:12" ht="25.5" customHeight="1" x14ac:dyDescent="0.2">
      <c r="A23" s="11">
        <v>3</v>
      </c>
      <c r="B23" s="14" t="s">
        <v>266</v>
      </c>
      <c r="C23" s="56"/>
      <c r="D23" s="16" t="s">
        <v>267</v>
      </c>
      <c r="E23" s="11" t="s">
        <v>448</v>
      </c>
      <c r="F23" s="119">
        <v>24</v>
      </c>
      <c r="G23" s="63"/>
      <c r="H23" s="53">
        <f t="shared" si="0"/>
        <v>0</v>
      </c>
      <c r="I23" s="54" t="str">
        <f t="shared" si="1"/>
        <v>C</v>
      </c>
      <c r="J23" s="57" t="s">
        <v>459</v>
      </c>
    </row>
    <row r="24" spans="1:12" ht="25.5" customHeight="1" x14ac:dyDescent="0.2">
      <c r="A24" s="55"/>
      <c r="B24" s="12" t="s">
        <v>268</v>
      </c>
      <c r="C24" s="56"/>
      <c r="D24" s="13" t="s">
        <v>269</v>
      </c>
      <c r="E24" s="11"/>
      <c r="F24" s="11"/>
      <c r="G24" s="11"/>
      <c r="H24" s="53" t="str">
        <f>+IF(AND(F24="",G24=""),"",ROUND(F24*G24,2))</f>
        <v/>
      </c>
      <c r="I24" s="54" t="str">
        <f>IF(E24&lt;&gt;"","C","")</f>
        <v/>
      </c>
      <c r="J24" s="11"/>
    </row>
    <row r="25" spans="1:12" ht="25.5" customHeight="1" x14ac:dyDescent="0.2">
      <c r="A25" s="85">
        <v>4</v>
      </c>
      <c r="B25" s="14" t="s">
        <v>270</v>
      </c>
      <c r="C25" s="58" t="s">
        <v>243</v>
      </c>
      <c r="D25" s="88" t="s">
        <v>995</v>
      </c>
      <c r="E25" s="72" t="s">
        <v>1035</v>
      </c>
      <c r="F25" s="119">
        <v>1</v>
      </c>
      <c r="G25" s="63"/>
      <c r="H25" s="53">
        <f t="shared" si="0"/>
        <v>0</v>
      </c>
      <c r="I25" s="54" t="str">
        <f t="shared" si="1"/>
        <v>C</v>
      </c>
      <c r="J25" s="57" t="s">
        <v>459</v>
      </c>
      <c r="L25" s="10"/>
    </row>
    <row r="26" spans="1:12" ht="25.5" customHeight="1" x14ac:dyDescent="0.2">
      <c r="A26" s="11">
        <v>5</v>
      </c>
      <c r="B26" s="14" t="s">
        <v>271</v>
      </c>
      <c r="C26" s="58" t="s">
        <v>243</v>
      </c>
      <c r="D26" s="16" t="s">
        <v>272</v>
      </c>
      <c r="E26" s="11" t="s">
        <v>450</v>
      </c>
      <c r="F26" s="119">
        <v>76.040000000000006</v>
      </c>
      <c r="G26" s="63"/>
      <c r="H26" s="53">
        <f t="shared" si="0"/>
        <v>0</v>
      </c>
      <c r="I26" s="54" t="str">
        <f t="shared" si="1"/>
        <v>C</v>
      </c>
      <c r="J26" s="57" t="s">
        <v>459</v>
      </c>
    </row>
    <row r="27" spans="1:12" ht="25.5" customHeight="1" x14ac:dyDescent="0.2">
      <c r="A27" s="11">
        <v>6</v>
      </c>
      <c r="B27" s="14" t="s">
        <v>273</v>
      </c>
      <c r="C27" s="58" t="s">
        <v>243</v>
      </c>
      <c r="D27" s="16" t="s">
        <v>272</v>
      </c>
      <c r="E27" s="11" t="s">
        <v>450</v>
      </c>
      <c r="F27" s="119">
        <v>98.57</v>
      </c>
      <c r="G27" s="63"/>
      <c r="H27" s="53">
        <f t="shared" si="0"/>
        <v>0</v>
      </c>
      <c r="I27" s="54" t="str">
        <f t="shared" si="1"/>
        <v>C</v>
      </c>
      <c r="J27" s="57" t="s">
        <v>459</v>
      </c>
    </row>
    <row r="28" spans="1:12" ht="25.5" customHeight="1" x14ac:dyDescent="0.2">
      <c r="A28" s="55"/>
      <c r="B28" s="12" t="s">
        <v>295</v>
      </c>
      <c r="C28" s="56"/>
      <c r="D28" s="13" t="s">
        <v>296</v>
      </c>
      <c r="E28" s="11"/>
      <c r="F28" s="11"/>
      <c r="G28" s="11"/>
      <c r="H28" s="53" t="str">
        <f>+IF(AND(F28="",G28=""),"",ROUND(F28*G28,2))</f>
        <v/>
      </c>
      <c r="I28" s="54" t="str">
        <f>IF(E28&lt;&gt;"","C","")</f>
        <v/>
      </c>
      <c r="J28" s="11"/>
    </row>
    <row r="29" spans="1:12" ht="25.5" customHeight="1" x14ac:dyDescent="0.2">
      <c r="A29" s="11">
        <v>7</v>
      </c>
      <c r="B29" s="14" t="s">
        <v>297</v>
      </c>
      <c r="C29" s="56"/>
      <c r="D29" s="16" t="s">
        <v>298</v>
      </c>
      <c r="E29" s="11" t="s">
        <v>453</v>
      </c>
      <c r="F29" s="119">
        <v>226.89</v>
      </c>
      <c r="G29" s="63"/>
      <c r="H29" s="53">
        <f t="shared" si="0"/>
        <v>0</v>
      </c>
      <c r="I29" s="54" t="str">
        <f t="shared" si="1"/>
        <v>C</v>
      </c>
      <c r="J29" s="57" t="s">
        <v>459</v>
      </c>
    </row>
    <row r="30" spans="1:12" ht="25.5" customHeight="1" x14ac:dyDescent="0.2">
      <c r="A30" s="11">
        <v>8</v>
      </c>
      <c r="B30" s="14" t="s">
        <v>299</v>
      </c>
      <c r="C30" s="56"/>
      <c r="D30" s="16" t="s">
        <v>300</v>
      </c>
      <c r="E30" s="11" t="s">
        <v>453</v>
      </c>
      <c r="F30" s="119">
        <v>68.12</v>
      </c>
      <c r="G30" s="63"/>
      <c r="H30" s="53">
        <f t="shared" si="0"/>
        <v>0</v>
      </c>
      <c r="I30" s="54" t="str">
        <f t="shared" si="1"/>
        <v>C</v>
      </c>
      <c r="J30" s="57" t="s">
        <v>459</v>
      </c>
    </row>
    <row r="31" spans="1:12" ht="25.5" customHeight="1" x14ac:dyDescent="0.2">
      <c r="A31" s="11">
        <v>9</v>
      </c>
      <c r="B31" s="14" t="s">
        <v>301</v>
      </c>
      <c r="C31" s="56"/>
      <c r="D31" s="16" t="s">
        <v>302</v>
      </c>
      <c r="E31" s="11" t="s">
        <v>453</v>
      </c>
      <c r="F31" s="119">
        <v>431</v>
      </c>
      <c r="G31" s="63"/>
      <c r="H31" s="53">
        <f t="shared" si="0"/>
        <v>0</v>
      </c>
      <c r="I31" s="54" t="str">
        <f t="shared" si="1"/>
        <v>C</v>
      </c>
      <c r="J31" s="57" t="s">
        <v>459</v>
      </c>
    </row>
    <row r="32" spans="1:12" ht="25.5" customHeight="1" x14ac:dyDescent="0.2">
      <c r="A32" s="11">
        <v>10</v>
      </c>
      <c r="B32" s="14" t="s">
        <v>303</v>
      </c>
      <c r="C32" s="56"/>
      <c r="D32" s="16" t="s">
        <v>304</v>
      </c>
      <c r="E32" s="11" t="s">
        <v>453</v>
      </c>
      <c r="F32" s="119">
        <v>31.83</v>
      </c>
      <c r="G32" s="63"/>
      <c r="H32" s="53">
        <f t="shared" si="0"/>
        <v>0</v>
      </c>
      <c r="I32" s="54" t="str">
        <f t="shared" si="1"/>
        <v>C</v>
      </c>
      <c r="J32" s="57" t="s">
        <v>459</v>
      </c>
    </row>
    <row r="33" spans="1:10" ht="25.5" customHeight="1" x14ac:dyDescent="0.2">
      <c r="A33" s="11">
        <v>11</v>
      </c>
      <c r="B33" s="14" t="s">
        <v>305</v>
      </c>
      <c r="C33" s="56"/>
      <c r="D33" s="16" t="s">
        <v>306</v>
      </c>
      <c r="E33" s="11" t="s">
        <v>453</v>
      </c>
      <c r="F33" s="119">
        <v>325.89</v>
      </c>
      <c r="G33" s="63"/>
      <c r="H33" s="53">
        <f t="shared" si="0"/>
        <v>0</v>
      </c>
      <c r="I33" s="54" t="str">
        <f t="shared" si="1"/>
        <v>C</v>
      </c>
      <c r="J33" s="57" t="s">
        <v>459</v>
      </c>
    </row>
    <row r="34" spans="1:10" ht="25.5" customHeight="1" x14ac:dyDescent="0.2">
      <c r="A34" s="11">
        <v>12</v>
      </c>
      <c r="B34" s="14" t="s">
        <v>307</v>
      </c>
      <c r="C34" s="56"/>
      <c r="D34" s="16" t="s">
        <v>308</v>
      </c>
      <c r="E34" s="11" t="s">
        <v>450</v>
      </c>
      <c r="F34" s="119">
        <v>57.77</v>
      </c>
      <c r="G34" s="63"/>
      <c r="H34" s="53">
        <f t="shared" si="0"/>
        <v>0</v>
      </c>
      <c r="I34" s="54" t="str">
        <f t="shared" si="1"/>
        <v>C</v>
      </c>
      <c r="J34" s="57" t="s">
        <v>459</v>
      </c>
    </row>
    <row r="35" spans="1:10" ht="25.5" customHeight="1" x14ac:dyDescent="0.2">
      <c r="A35" s="11">
        <v>13</v>
      </c>
      <c r="B35" s="14" t="s">
        <v>309</v>
      </c>
      <c r="C35" s="56"/>
      <c r="D35" s="16" t="s">
        <v>310</v>
      </c>
      <c r="E35" s="11" t="s">
        <v>450</v>
      </c>
      <c r="F35" s="119">
        <v>27.18</v>
      </c>
      <c r="G35" s="63"/>
      <c r="H35" s="53">
        <f t="shared" si="0"/>
        <v>0</v>
      </c>
      <c r="I35" s="54" t="str">
        <f t="shared" si="1"/>
        <v>C</v>
      </c>
      <c r="J35" s="57" t="s">
        <v>459</v>
      </c>
    </row>
    <row r="36" spans="1:10" ht="25.5" customHeight="1" x14ac:dyDescent="0.2">
      <c r="A36" s="11">
        <v>14</v>
      </c>
      <c r="B36" s="14" t="s">
        <v>311</v>
      </c>
      <c r="C36" s="56"/>
      <c r="D36" s="16" t="s">
        <v>312</v>
      </c>
      <c r="E36" s="11" t="s">
        <v>450</v>
      </c>
      <c r="F36" s="119">
        <v>37.42</v>
      </c>
      <c r="G36" s="63"/>
      <c r="H36" s="53">
        <f t="shared" si="0"/>
        <v>0</v>
      </c>
      <c r="I36" s="54" t="str">
        <f t="shared" si="1"/>
        <v>C</v>
      </c>
      <c r="J36" s="57" t="s">
        <v>459</v>
      </c>
    </row>
    <row r="37" spans="1:10" ht="25.5" customHeight="1" x14ac:dyDescent="0.2">
      <c r="A37" s="11">
        <v>15</v>
      </c>
      <c r="B37" s="14" t="s">
        <v>313</v>
      </c>
      <c r="C37" s="56"/>
      <c r="D37" s="16" t="s">
        <v>314</v>
      </c>
      <c r="E37" s="11" t="s">
        <v>450</v>
      </c>
      <c r="F37" s="119">
        <v>37.42</v>
      </c>
      <c r="G37" s="63"/>
      <c r="H37" s="53">
        <f t="shared" si="0"/>
        <v>0</v>
      </c>
      <c r="I37" s="54" t="str">
        <f t="shared" si="1"/>
        <v>C</v>
      </c>
      <c r="J37" s="57" t="s">
        <v>459</v>
      </c>
    </row>
    <row r="38" spans="1:10" ht="25.5" customHeight="1" x14ac:dyDescent="0.2">
      <c r="A38" s="11">
        <v>16</v>
      </c>
      <c r="B38" s="14" t="s">
        <v>315</v>
      </c>
      <c r="C38" s="56"/>
      <c r="D38" s="16" t="s">
        <v>316</v>
      </c>
      <c r="E38" s="11" t="s">
        <v>450</v>
      </c>
      <c r="F38" s="119">
        <v>27.18</v>
      </c>
      <c r="G38" s="63"/>
      <c r="H38" s="53">
        <f t="shared" si="0"/>
        <v>0</v>
      </c>
      <c r="I38" s="54" t="str">
        <f t="shared" si="1"/>
        <v>C</v>
      </c>
      <c r="J38" s="57" t="s">
        <v>459</v>
      </c>
    </row>
    <row r="39" spans="1:10" ht="25.5" customHeight="1" x14ac:dyDescent="0.2">
      <c r="A39" s="11">
        <v>17</v>
      </c>
      <c r="B39" s="14" t="s">
        <v>317</v>
      </c>
      <c r="C39" s="56"/>
      <c r="D39" s="16" t="s">
        <v>318</v>
      </c>
      <c r="E39" s="11" t="s">
        <v>450</v>
      </c>
      <c r="F39" s="119">
        <v>37.42</v>
      </c>
      <c r="G39" s="63"/>
      <c r="H39" s="53">
        <f t="shared" si="0"/>
        <v>0</v>
      </c>
      <c r="I39" s="54" t="str">
        <f t="shared" si="1"/>
        <v>C</v>
      </c>
      <c r="J39" s="57" t="s">
        <v>459</v>
      </c>
    </row>
    <row r="40" spans="1:10" ht="25.5" customHeight="1" x14ac:dyDescent="0.2">
      <c r="A40" s="11">
        <v>18</v>
      </c>
      <c r="B40" s="14" t="s">
        <v>319</v>
      </c>
      <c r="C40" s="56"/>
      <c r="D40" s="16" t="s">
        <v>320</v>
      </c>
      <c r="E40" s="11" t="s">
        <v>453</v>
      </c>
      <c r="F40" s="119">
        <v>374.2</v>
      </c>
      <c r="G40" s="63"/>
      <c r="H40" s="53">
        <f t="shared" si="0"/>
        <v>0</v>
      </c>
      <c r="I40" s="54" t="str">
        <f t="shared" si="1"/>
        <v>C</v>
      </c>
      <c r="J40" s="57" t="s">
        <v>459</v>
      </c>
    </row>
    <row r="41" spans="1:10" ht="25.5" customHeight="1" x14ac:dyDescent="0.2">
      <c r="A41" s="11">
        <v>19</v>
      </c>
      <c r="B41" s="14" t="s">
        <v>321</v>
      </c>
      <c r="C41" s="56"/>
      <c r="D41" s="16" t="s">
        <v>322</v>
      </c>
      <c r="E41" s="11" t="s">
        <v>450</v>
      </c>
      <c r="F41" s="119">
        <v>37.42</v>
      </c>
      <c r="G41" s="63"/>
      <c r="H41" s="53">
        <f t="shared" si="0"/>
        <v>0</v>
      </c>
      <c r="I41" s="54" t="str">
        <f t="shared" si="1"/>
        <v>C</v>
      </c>
      <c r="J41" s="57" t="s">
        <v>459</v>
      </c>
    </row>
    <row r="42" spans="1:10" ht="25.5" customHeight="1" x14ac:dyDescent="0.2">
      <c r="A42" s="11">
        <v>20</v>
      </c>
      <c r="B42" s="14" t="s">
        <v>323</v>
      </c>
      <c r="C42" s="56"/>
      <c r="D42" s="16" t="s">
        <v>324</v>
      </c>
      <c r="E42" s="11" t="s">
        <v>450</v>
      </c>
      <c r="F42" s="119">
        <v>37.42</v>
      </c>
      <c r="G42" s="63"/>
      <c r="H42" s="53">
        <f t="shared" si="0"/>
        <v>0</v>
      </c>
      <c r="I42" s="54" t="str">
        <f t="shared" si="1"/>
        <v>C</v>
      </c>
      <c r="J42" s="57" t="s">
        <v>459</v>
      </c>
    </row>
    <row r="43" spans="1:10" ht="25.5" customHeight="1" x14ac:dyDescent="0.2">
      <c r="A43" s="11">
        <v>21</v>
      </c>
      <c r="B43" s="14" t="s">
        <v>325</v>
      </c>
      <c r="C43" s="58" t="s">
        <v>243</v>
      </c>
      <c r="D43" s="16" t="s">
        <v>326</v>
      </c>
      <c r="E43" s="11" t="s">
        <v>450</v>
      </c>
      <c r="F43" s="119">
        <v>37.42</v>
      </c>
      <c r="G43" s="63"/>
      <c r="H43" s="53">
        <f t="shared" si="0"/>
        <v>0</v>
      </c>
      <c r="I43" s="54" t="str">
        <f t="shared" si="1"/>
        <v>C</v>
      </c>
      <c r="J43" s="57" t="s">
        <v>459</v>
      </c>
    </row>
    <row r="44" spans="1:10" ht="25.5" customHeight="1" x14ac:dyDescent="0.2">
      <c r="A44" s="11">
        <v>22</v>
      </c>
      <c r="B44" s="14" t="s">
        <v>327</v>
      </c>
      <c r="C44" s="58" t="s">
        <v>243</v>
      </c>
      <c r="D44" s="16" t="s">
        <v>328</v>
      </c>
      <c r="E44" s="11" t="s">
        <v>450</v>
      </c>
      <c r="F44" s="119">
        <v>37.42</v>
      </c>
      <c r="G44" s="63"/>
      <c r="H44" s="53">
        <f t="shared" si="0"/>
        <v>0</v>
      </c>
      <c r="I44" s="54" t="str">
        <f t="shared" si="1"/>
        <v>C</v>
      </c>
      <c r="J44" s="57" t="s">
        <v>459</v>
      </c>
    </row>
    <row r="45" spans="1:10" ht="25.5" customHeight="1" x14ac:dyDescent="0.2">
      <c r="A45" s="55"/>
      <c r="B45" s="12" t="s">
        <v>329</v>
      </c>
      <c r="C45" s="56"/>
      <c r="D45" s="13" t="s">
        <v>330</v>
      </c>
      <c r="E45" s="11"/>
      <c r="F45" s="11"/>
      <c r="G45" s="11"/>
      <c r="H45" s="53" t="str">
        <f>+IF(AND(F45="",G45=""),"",ROUND(F45*G45,2))</f>
        <v/>
      </c>
      <c r="I45" s="54" t="str">
        <f>IF(E45&lt;&gt;"","C","")</f>
        <v/>
      </c>
      <c r="J45" s="11"/>
    </row>
    <row r="46" spans="1:10" ht="25.5" customHeight="1" x14ac:dyDescent="0.2">
      <c r="A46" s="11">
        <v>23</v>
      </c>
      <c r="B46" s="14" t="s">
        <v>331</v>
      </c>
      <c r="C46" s="56"/>
      <c r="D46" s="16" t="s">
        <v>332</v>
      </c>
      <c r="E46" s="11" t="s">
        <v>454</v>
      </c>
      <c r="F46" s="120">
        <v>84966.71</v>
      </c>
      <c r="G46" s="63"/>
      <c r="H46" s="53">
        <f t="shared" si="0"/>
        <v>0</v>
      </c>
      <c r="I46" s="54" t="str">
        <f t="shared" si="1"/>
        <v>C</v>
      </c>
      <c r="J46" s="57" t="s">
        <v>459</v>
      </c>
    </row>
    <row r="47" spans="1:10" ht="25.5" customHeight="1" x14ac:dyDescent="0.2">
      <c r="A47" s="11">
        <v>24</v>
      </c>
      <c r="B47" s="14" t="s">
        <v>333</v>
      </c>
      <c r="C47" s="56"/>
      <c r="D47" s="16" t="s">
        <v>334</v>
      </c>
      <c r="E47" s="11" t="s">
        <v>454</v>
      </c>
      <c r="F47" s="120">
        <v>7962.14</v>
      </c>
      <c r="G47" s="63"/>
      <c r="H47" s="53">
        <f t="shared" si="0"/>
        <v>0</v>
      </c>
      <c r="I47" s="54" t="str">
        <f t="shared" si="1"/>
        <v>C</v>
      </c>
      <c r="J47" s="57" t="s">
        <v>459</v>
      </c>
    </row>
    <row r="48" spans="1:10" ht="25.5" customHeight="1" x14ac:dyDescent="0.2">
      <c r="A48" s="11">
        <v>25</v>
      </c>
      <c r="B48" s="14" t="s">
        <v>337</v>
      </c>
      <c r="C48" s="56"/>
      <c r="D48" s="16" t="s">
        <v>989</v>
      </c>
      <c r="E48" s="11" t="s">
        <v>455</v>
      </c>
      <c r="F48" s="119">
        <v>192</v>
      </c>
      <c r="G48" s="63"/>
      <c r="H48" s="53">
        <f t="shared" si="0"/>
        <v>0</v>
      </c>
      <c r="I48" s="54" t="str">
        <f t="shared" si="1"/>
        <v>C</v>
      </c>
      <c r="J48" s="57" t="s">
        <v>459</v>
      </c>
    </row>
    <row r="49" spans="1:10" ht="25.5" customHeight="1" x14ac:dyDescent="0.2">
      <c r="A49" s="11">
        <v>26</v>
      </c>
      <c r="B49" s="14" t="s">
        <v>340</v>
      </c>
      <c r="C49" s="56"/>
      <c r="D49" s="16" t="s">
        <v>341</v>
      </c>
      <c r="E49" s="11" t="s">
        <v>453</v>
      </c>
      <c r="F49" s="119">
        <v>5.85</v>
      </c>
      <c r="G49" s="63"/>
      <c r="H49" s="53">
        <f t="shared" si="0"/>
        <v>0</v>
      </c>
      <c r="I49" s="54" t="str">
        <f t="shared" si="1"/>
        <v>C</v>
      </c>
      <c r="J49" s="57" t="s">
        <v>459</v>
      </c>
    </row>
    <row r="50" spans="1:10" ht="25.5" customHeight="1" x14ac:dyDescent="0.2">
      <c r="A50" s="11">
        <v>27</v>
      </c>
      <c r="B50" s="14" t="s">
        <v>342</v>
      </c>
      <c r="C50" s="58" t="s">
        <v>243</v>
      </c>
      <c r="D50" s="16" t="s">
        <v>343</v>
      </c>
      <c r="E50" s="11" t="s">
        <v>453</v>
      </c>
      <c r="F50" s="119">
        <v>51.49</v>
      </c>
      <c r="G50" s="63"/>
      <c r="H50" s="53">
        <f t="shared" si="0"/>
        <v>0</v>
      </c>
      <c r="I50" s="54" t="str">
        <f t="shared" si="1"/>
        <v>C</v>
      </c>
      <c r="J50" s="57" t="s">
        <v>459</v>
      </c>
    </row>
    <row r="51" spans="1:10" ht="25.5" customHeight="1" x14ac:dyDescent="0.2">
      <c r="A51" s="11">
        <v>28</v>
      </c>
      <c r="B51" s="14" t="s">
        <v>344</v>
      </c>
      <c r="C51" s="56"/>
      <c r="D51" s="16" t="s">
        <v>345</v>
      </c>
      <c r="E51" s="11" t="s">
        <v>450</v>
      </c>
      <c r="F51" s="119">
        <v>8.24</v>
      </c>
      <c r="G51" s="63"/>
      <c r="H51" s="53">
        <f t="shared" si="0"/>
        <v>0</v>
      </c>
      <c r="I51" s="54" t="str">
        <f t="shared" si="1"/>
        <v>C</v>
      </c>
      <c r="J51" s="57" t="s">
        <v>459</v>
      </c>
    </row>
    <row r="52" spans="1:10" ht="25.5" customHeight="1" x14ac:dyDescent="0.2">
      <c r="A52" s="11">
        <v>29</v>
      </c>
      <c r="B52" s="14" t="s">
        <v>346</v>
      </c>
      <c r="C52" s="58" t="s">
        <v>243</v>
      </c>
      <c r="D52" s="16" t="s">
        <v>1042</v>
      </c>
      <c r="E52" s="11" t="s">
        <v>453</v>
      </c>
      <c r="F52" s="119">
        <v>51.49</v>
      </c>
      <c r="G52" s="63"/>
      <c r="H52" s="53">
        <f t="shared" si="0"/>
        <v>0</v>
      </c>
      <c r="I52" s="54" t="str">
        <f t="shared" si="1"/>
        <v>C</v>
      </c>
      <c r="J52" s="57" t="s">
        <v>459</v>
      </c>
    </row>
    <row r="53" spans="1:10" ht="25.5" customHeight="1" x14ac:dyDescent="0.2">
      <c r="A53" s="55"/>
      <c r="B53" s="12" t="s">
        <v>347</v>
      </c>
      <c r="C53" s="56"/>
      <c r="D53" s="13" t="s">
        <v>348</v>
      </c>
      <c r="E53" s="11"/>
      <c r="F53" s="11"/>
      <c r="G53" s="11"/>
      <c r="H53" s="53" t="str">
        <f>+IF(AND(F53="",G53=""),"",ROUND(F53*G53,2))</f>
        <v/>
      </c>
      <c r="I53" s="54" t="str">
        <f>IF(E53&lt;&gt;"","C","")</f>
        <v/>
      </c>
      <c r="J53" s="11"/>
    </row>
    <row r="54" spans="1:10" ht="25.5" customHeight="1" x14ac:dyDescent="0.2">
      <c r="A54" s="11">
        <v>30</v>
      </c>
      <c r="B54" s="14" t="s">
        <v>349</v>
      </c>
      <c r="C54" s="56"/>
      <c r="D54" s="16" t="s">
        <v>350</v>
      </c>
      <c r="E54" s="11" t="s">
        <v>453</v>
      </c>
      <c r="F54" s="119">
        <v>105</v>
      </c>
      <c r="G54" s="63"/>
      <c r="H54" s="53">
        <f t="shared" si="0"/>
        <v>0</v>
      </c>
      <c r="I54" s="54" t="str">
        <f t="shared" si="1"/>
        <v>C</v>
      </c>
      <c r="J54" s="57" t="s">
        <v>459</v>
      </c>
    </row>
    <row r="55" spans="1:10" ht="25.5" customHeight="1" x14ac:dyDescent="0.2">
      <c r="A55" s="11">
        <v>31</v>
      </c>
      <c r="B55" s="14" t="s">
        <v>351</v>
      </c>
      <c r="C55" s="56"/>
      <c r="D55" s="16" t="s">
        <v>352</v>
      </c>
      <c r="E55" s="11" t="s">
        <v>451</v>
      </c>
      <c r="F55" s="119">
        <v>210</v>
      </c>
      <c r="G55" s="63"/>
      <c r="H55" s="53">
        <f t="shared" si="0"/>
        <v>0</v>
      </c>
      <c r="I55" s="54" t="str">
        <f t="shared" si="1"/>
        <v>C</v>
      </c>
      <c r="J55" s="57" t="s">
        <v>459</v>
      </c>
    </row>
    <row r="56" spans="1:10" ht="25.5" customHeight="1" x14ac:dyDescent="0.2">
      <c r="A56" s="11">
        <v>32</v>
      </c>
      <c r="B56" s="14" t="s">
        <v>353</v>
      </c>
      <c r="C56" s="56"/>
      <c r="D56" s="16" t="s">
        <v>354</v>
      </c>
      <c r="E56" s="11" t="s">
        <v>453</v>
      </c>
      <c r="F56" s="119">
        <v>34.700000000000003</v>
      </c>
      <c r="G56" s="63"/>
      <c r="H56" s="53">
        <f t="shared" si="0"/>
        <v>0</v>
      </c>
      <c r="I56" s="54" t="str">
        <f t="shared" si="1"/>
        <v>C</v>
      </c>
      <c r="J56" s="57" t="s">
        <v>459</v>
      </c>
    </row>
    <row r="57" spans="1:10" ht="25.5" customHeight="1" x14ac:dyDescent="0.2">
      <c r="A57" s="11">
        <v>33</v>
      </c>
      <c r="B57" s="14" t="s">
        <v>355</v>
      </c>
      <c r="C57" s="58" t="s">
        <v>243</v>
      </c>
      <c r="D57" s="16" t="s">
        <v>356</v>
      </c>
      <c r="E57" s="11" t="s">
        <v>453</v>
      </c>
      <c r="F57" s="120">
        <v>1305.0999999999999</v>
      </c>
      <c r="G57" s="63"/>
      <c r="H57" s="53">
        <f t="shared" si="0"/>
        <v>0</v>
      </c>
      <c r="I57" s="54" t="str">
        <f t="shared" si="1"/>
        <v>C</v>
      </c>
      <c r="J57" s="57" t="s">
        <v>459</v>
      </c>
    </row>
    <row r="58" spans="1:10" ht="25.5" customHeight="1" x14ac:dyDescent="0.2">
      <c r="A58" s="11">
        <v>34</v>
      </c>
      <c r="B58" s="14" t="s">
        <v>357</v>
      </c>
      <c r="C58" s="56"/>
      <c r="D58" s="16" t="s">
        <v>358</v>
      </c>
      <c r="E58" s="11" t="s">
        <v>453</v>
      </c>
      <c r="F58" s="119">
        <v>652.54999999999995</v>
      </c>
      <c r="G58" s="63"/>
      <c r="H58" s="53">
        <f t="shared" si="0"/>
        <v>0</v>
      </c>
      <c r="I58" s="54" t="str">
        <f t="shared" si="1"/>
        <v>C</v>
      </c>
      <c r="J58" s="57" t="s">
        <v>459</v>
      </c>
    </row>
    <row r="59" spans="1:10" ht="25.5" customHeight="1" x14ac:dyDescent="0.2">
      <c r="A59" s="11">
        <v>35</v>
      </c>
      <c r="B59" s="14" t="s">
        <v>359</v>
      </c>
      <c r="C59" s="58" t="s">
        <v>243</v>
      </c>
      <c r="D59" s="16" t="s">
        <v>360</v>
      </c>
      <c r="E59" s="11" t="s">
        <v>451</v>
      </c>
      <c r="F59" s="120">
        <v>1647.05</v>
      </c>
      <c r="G59" s="63"/>
      <c r="H59" s="53">
        <f t="shared" si="0"/>
        <v>0</v>
      </c>
      <c r="I59" s="54" t="str">
        <f t="shared" si="1"/>
        <v>C</v>
      </c>
      <c r="J59" s="57" t="s">
        <v>459</v>
      </c>
    </row>
    <row r="60" spans="1:10" ht="25.5" customHeight="1" x14ac:dyDescent="0.2">
      <c r="A60" s="55"/>
      <c r="B60" s="12" t="s">
        <v>361</v>
      </c>
      <c r="C60" s="56"/>
      <c r="D60" s="13" t="s">
        <v>362</v>
      </c>
      <c r="E60" s="11"/>
      <c r="F60" s="11"/>
      <c r="G60" s="11"/>
      <c r="H60" s="53" t="str">
        <f>+IF(AND(F60="",G60=""),"",ROUND(F60*G60,2))</f>
        <v/>
      </c>
      <c r="I60" s="54" t="str">
        <f>IF(E60&lt;&gt;"","C","")</f>
        <v/>
      </c>
      <c r="J60" s="11"/>
    </row>
    <row r="61" spans="1:10" ht="25.5" customHeight="1" x14ac:dyDescent="0.2">
      <c r="A61" s="11">
        <v>36</v>
      </c>
      <c r="B61" s="14" t="s">
        <v>363</v>
      </c>
      <c r="C61" s="56"/>
      <c r="D61" s="16" t="s">
        <v>364</v>
      </c>
      <c r="E61" s="11" t="s">
        <v>453</v>
      </c>
      <c r="F61" s="119">
        <v>247.65</v>
      </c>
      <c r="G61" s="63"/>
      <c r="H61" s="53">
        <f t="shared" si="0"/>
        <v>0</v>
      </c>
      <c r="I61" s="54" t="str">
        <f t="shared" si="1"/>
        <v>C</v>
      </c>
      <c r="J61" s="57" t="s">
        <v>459</v>
      </c>
    </row>
    <row r="62" spans="1:10" ht="25.5" customHeight="1" x14ac:dyDescent="0.2">
      <c r="A62" s="11">
        <v>37</v>
      </c>
      <c r="B62" s="14" t="s">
        <v>365</v>
      </c>
      <c r="C62" s="56"/>
      <c r="D62" s="16" t="s">
        <v>366</v>
      </c>
      <c r="E62" s="11" t="s">
        <v>453</v>
      </c>
      <c r="F62" s="119">
        <v>199.32</v>
      </c>
      <c r="G62" s="63"/>
      <c r="H62" s="53">
        <f t="shared" si="0"/>
        <v>0</v>
      </c>
      <c r="I62" s="54" t="str">
        <f t="shared" si="1"/>
        <v>C</v>
      </c>
      <c r="J62" s="57" t="s">
        <v>459</v>
      </c>
    </row>
    <row r="63" spans="1:10" ht="25.5" customHeight="1" x14ac:dyDescent="0.2">
      <c r="A63" s="11">
        <v>38</v>
      </c>
      <c r="B63" s="14" t="s">
        <v>367</v>
      </c>
      <c r="C63" s="56"/>
      <c r="D63" s="16" t="s">
        <v>368</v>
      </c>
      <c r="E63" s="11" t="s">
        <v>453</v>
      </c>
      <c r="F63" s="119">
        <v>170.1</v>
      </c>
      <c r="G63" s="63"/>
      <c r="H63" s="53">
        <f t="shared" si="0"/>
        <v>0</v>
      </c>
      <c r="I63" s="54" t="str">
        <f t="shared" si="1"/>
        <v>C</v>
      </c>
      <c r="J63" s="57" t="s">
        <v>459</v>
      </c>
    </row>
    <row r="64" spans="1:10" ht="25.5" customHeight="1" x14ac:dyDescent="0.2">
      <c r="A64" s="11">
        <v>39</v>
      </c>
      <c r="B64" s="14" t="s">
        <v>369</v>
      </c>
      <c r="C64" s="56"/>
      <c r="D64" s="16" t="s">
        <v>370</v>
      </c>
      <c r="E64" s="11" t="s">
        <v>453</v>
      </c>
      <c r="F64" s="119">
        <v>456.4</v>
      </c>
      <c r="G64" s="63"/>
      <c r="H64" s="53">
        <f t="shared" si="0"/>
        <v>0</v>
      </c>
      <c r="I64" s="54" t="str">
        <f t="shared" si="1"/>
        <v>C</v>
      </c>
      <c r="J64" s="57" t="s">
        <v>459</v>
      </c>
    </row>
    <row r="65" spans="1:10" ht="25.5" customHeight="1" x14ac:dyDescent="0.2">
      <c r="A65" s="11">
        <v>40</v>
      </c>
      <c r="B65" s="14" t="s">
        <v>371</v>
      </c>
      <c r="C65" s="56"/>
      <c r="D65" s="16" t="s">
        <v>372</v>
      </c>
      <c r="E65" s="11" t="s">
        <v>453</v>
      </c>
      <c r="F65" s="119">
        <v>456.4</v>
      </c>
      <c r="G65" s="63"/>
      <c r="H65" s="53">
        <f t="shared" si="0"/>
        <v>0</v>
      </c>
      <c r="I65" s="54" t="str">
        <f t="shared" si="1"/>
        <v>C</v>
      </c>
      <c r="J65" s="57" t="s">
        <v>459</v>
      </c>
    </row>
    <row r="66" spans="1:10" ht="25.5" customHeight="1" x14ac:dyDescent="0.2">
      <c r="A66" s="11">
        <v>41</v>
      </c>
      <c r="B66" s="14" t="s">
        <v>373</v>
      </c>
      <c r="C66" s="56"/>
      <c r="D66" s="16" t="s">
        <v>374</v>
      </c>
      <c r="E66" s="11" t="s">
        <v>453</v>
      </c>
      <c r="F66" s="119">
        <v>39.909999999999997</v>
      </c>
      <c r="G66" s="63"/>
      <c r="H66" s="53">
        <f t="shared" si="0"/>
        <v>0</v>
      </c>
      <c r="I66" s="54" t="str">
        <f t="shared" si="1"/>
        <v>C</v>
      </c>
      <c r="J66" s="57" t="s">
        <v>459</v>
      </c>
    </row>
    <row r="67" spans="1:10" ht="25.5" customHeight="1" x14ac:dyDescent="0.2">
      <c r="A67" s="55"/>
      <c r="B67" s="12" t="s">
        <v>375</v>
      </c>
      <c r="C67" s="56"/>
      <c r="D67" s="13" t="s">
        <v>376</v>
      </c>
      <c r="E67" s="11"/>
      <c r="F67" s="11"/>
      <c r="G67" s="11"/>
      <c r="H67" s="53" t="str">
        <f>+IF(AND(F67="",G67=""),"",ROUND(F67*G67,2))</f>
        <v/>
      </c>
      <c r="I67" s="54" t="str">
        <f>IF(E67&lt;&gt;"","C","")</f>
        <v/>
      </c>
      <c r="J67" s="11"/>
    </row>
    <row r="68" spans="1:10" ht="25.5" customHeight="1" x14ac:dyDescent="0.2">
      <c r="A68" s="11">
        <v>42</v>
      </c>
      <c r="B68" s="14" t="s">
        <v>377</v>
      </c>
      <c r="C68" s="56"/>
      <c r="D68" s="16" t="s">
        <v>378</v>
      </c>
      <c r="E68" s="11" t="s">
        <v>456</v>
      </c>
      <c r="F68" s="119">
        <v>116</v>
      </c>
      <c r="G68" s="63"/>
      <c r="H68" s="53">
        <f t="shared" si="0"/>
        <v>0</v>
      </c>
      <c r="I68" s="54" t="str">
        <f t="shared" si="1"/>
        <v>C</v>
      </c>
      <c r="J68" s="57" t="s">
        <v>459</v>
      </c>
    </row>
    <row r="69" spans="1:10" ht="25.5" customHeight="1" x14ac:dyDescent="0.2">
      <c r="A69" s="11">
        <v>43</v>
      </c>
      <c r="B69" s="14" t="s">
        <v>379</v>
      </c>
      <c r="C69" s="56"/>
      <c r="D69" s="16" t="s">
        <v>380</v>
      </c>
      <c r="E69" s="11" t="s">
        <v>453</v>
      </c>
      <c r="F69" s="119">
        <v>247.65</v>
      </c>
      <c r="G69" s="63"/>
      <c r="H69" s="53">
        <f t="shared" ref="H69:H113" si="2">+IF(AND(F69="",G69=""),"",ROUND(F69*G69,2))</f>
        <v>0</v>
      </c>
      <c r="I69" s="54" t="str">
        <f t="shared" ref="I69:I113" si="3">IF(E69&lt;&gt;"","C","")</f>
        <v>C</v>
      </c>
      <c r="J69" s="57" t="s">
        <v>459</v>
      </c>
    </row>
    <row r="70" spans="1:10" ht="25.5" customHeight="1" x14ac:dyDescent="0.2">
      <c r="A70" s="11">
        <v>44</v>
      </c>
      <c r="B70" s="14" t="s">
        <v>381</v>
      </c>
      <c r="C70" s="56"/>
      <c r="D70" s="16" t="s">
        <v>382</v>
      </c>
      <c r="E70" s="11" t="s">
        <v>453</v>
      </c>
      <c r="F70" s="119">
        <v>105</v>
      </c>
      <c r="G70" s="63"/>
      <c r="H70" s="53">
        <f t="shared" si="2"/>
        <v>0</v>
      </c>
      <c r="I70" s="54" t="str">
        <f t="shared" si="3"/>
        <v>C</v>
      </c>
      <c r="J70" s="57" t="s">
        <v>459</v>
      </c>
    </row>
    <row r="71" spans="1:10" ht="25.5" customHeight="1" x14ac:dyDescent="0.2">
      <c r="A71" s="11">
        <v>45</v>
      </c>
      <c r="B71" s="14" t="s">
        <v>383</v>
      </c>
      <c r="C71" s="56"/>
      <c r="D71" s="16" t="s">
        <v>384</v>
      </c>
      <c r="E71" s="11" t="s">
        <v>453</v>
      </c>
      <c r="F71" s="119">
        <v>710.4</v>
      </c>
      <c r="G71" s="63"/>
      <c r="H71" s="53">
        <f t="shared" si="2"/>
        <v>0</v>
      </c>
      <c r="I71" s="54" t="str">
        <f t="shared" si="3"/>
        <v>C</v>
      </c>
      <c r="J71" s="57" t="s">
        <v>459</v>
      </c>
    </row>
    <row r="72" spans="1:10" ht="25.5" customHeight="1" x14ac:dyDescent="0.2">
      <c r="A72" s="11">
        <v>46</v>
      </c>
      <c r="B72" s="14" t="s">
        <v>385</v>
      </c>
      <c r="C72" s="58" t="s">
        <v>243</v>
      </c>
      <c r="D72" s="16" t="s">
        <v>386</v>
      </c>
      <c r="E72" s="72" t="s">
        <v>1035</v>
      </c>
      <c r="F72" s="119">
        <v>1</v>
      </c>
      <c r="G72" s="63"/>
      <c r="H72" s="53">
        <f t="shared" si="2"/>
        <v>0</v>
      </c>
      <c r="I72" s="54" t="str">
        <f t="shared" si="3"/>
        <v>C</v>
      </c>
      <c r="J72" s="57" t="s">
        <v>459</v>
      </c>
    </row>
    <row r="73" spans="1:10" ht="25.5" customHeight="1" x14ac:dyDescent="0.2">
      <c r="A73" s="11">
        <v>47</v>
      </c>
      <c r="B73" s="14" t="s">
        <v>387</v>
      </c>
      <c r="C73" s="56"/>
      <c r="D73" s="16" t="s">
        <v>388</v>
      </c>
      <c r="E73" s="72" t="s">
        <v>1035</v>
      </c>
      <c r="F73" s="119">
        <v>1</v>
      </c>
      <c r="G73" s="63"/>
      <c r="H73" s="53">
        <f t="shared" si="2"/>
        <v>0</v>
      </c>
      <c r="I73" s="54" t="str">
        <f t="shared" si="3"/>
        <v>C</v>
      </c>
      <c r="J73" s="57" t="s">
        <v>459</v>
      </c>
    </row>
    <row r="74" spans="1:10" ht="25.5" customHeight="1" x14ac:dyDescent="0.2">
      <c r="A74" s="11">
        <v>48</v>
      </c>
      <c r="B74" s="14" t="s">
        <v>389</v>
      </c>
      <c r="C74" s="56"/>
      <c r="D74" s="16" t="s">
        <v>390</v>
      </c>
      <c r="E74" s="72" t="s">
        <v>1035</v>
      </c>
      <c r="F74" s="119">
        <v>1</v>
      </c>
      <c r="G74" s="63"/>
      <c r="H74" s="53">
        <f t="shared" si="2"/>
        <v>0</v>
      </c>
      <c r="I74" s="54" t="str">
        <f t="shared" si="3"/>
        <v>C</v>
      </c>
      <c r="J74" s="57" t="s">
        <v>459</v>
      </c>
    </row>
    <row r="75" spans="1:10" ht="25.5" customHeight="1" x14ac:dyDescent="0.2">
      <c r="A75" s="11">
        <v>49</v>
      </c>
      <c r="B75" s="14" t="s">
        <v>391</v>
      </c>
      <c r="C75" s="56"/>
      <c r="D75" s="16" t="s">
        <v>392</v>
      </c>
      <c r="E75" s="72" t="s">
        <v>1035</v>
      </c>
      <c r="F75" s="119">
        <v>1</v>
      </c>
      <c r="G75" s="63"/>
      <c r="H75" s="53">
        <f t="shared" si="2"/>
        <v>0</v>
      </c>
      <c r="I75" s="54" t="str">
        <f t="shared" si="3"/>
        <v>C</v>
      </c>
      <c r="J75" s="57" t="s">
        <v>459</v>
      </c>
    </row>
    <row r="76" spans="1:10" ht="25.5" customHeight="1" x14ac:dyDescent="0.2">
      <c r="A76" s="11">
        <v>50</v>
      </c>
      <c r="B76" s="14" t="s">
        <v>413</v>
      </c>
      <c r="C76" s="56"/>
      <c r="D76" s="16" t="s">
        <v>414</v>
      </c>
      <c r="E76" s="11" t="s">
        <v>453</v>
      </c>
      <c r="F76" s="119">
        <v>139.69999999999999</v>
      </c>
      <c r="G76" s="63"/>
      <c r="H76" s="53">
        <f t="shared" si="2"/>
        <v>0</v>
      </c>
      <c r="I76" s="54" t="str">
        <f t="shared" si="3"/>
        <v>C</v>
      </c>
      <c r="J76" s="57" t="s">
        <v>459</v>
      </c>
    </row>
    <row r="77" spans="1:10" ht="25.5" customHeight="1" x14ac:dyDescent="0.2">
      <c r="A77" s="11">
        <v>51</v>
      </c>
      <c r="B77" s="14" t="s">
        <v>982</v>
      </c>
      <c r="C77" s="56"/>
      <c r="D77" s="16" t="s">
        <v>983</v>
      </c>
      <c r="E77" s="11" t="s">
        <v>453</v>
      </c>
      <c r="F77" s="119">
        <v>364.65</v>
      </c>
      <c r="G77" s="63"/>
      <c r="H77" s="53">
        <f t="shared" si="2"/>
        <v>0</v>
      </c>
      <c r="I77" s="54" t="str">
        <f t="shared" si="3"/>
        <v>C</v>
      </c>
      <c r="J77" s="57" t="s">
        <v>459</v>
      </c>
    </row>
    <row r="78" spans="1:10" ht="25.5" customHeight="1" x14ac:dyDescent="0.2">
      <c r="A78" s="11">
        <v>52</v>
      </c>
      <c r="B78" s="14" t="s">
        <v>431</v>
      </c>
      <c r="C78" s="56"/>
      <c r="D78" s="16" t="s">
        <v>432</v>
      </c>
      <c r="E78" s="17" t="s">
        <v>925</v>
      </c>
      <c r="F78" s="119">
        <v>33</v>
      </c>
      <c r="G78" s="63"/>
      <c r="H78" s="53">
        <f t="shared" si="2"/>
        <v>0</v>
      </c>
      <c r="I78" s="54" t="str">
        <f t="shared" si="3"/>
        <v>C</v>
      </c>
      <c r="J78" s="57" t="s">
        <v>459</v>
      </c>
    </row>
    <row r="79" spans="1:10" ht="25.5" customHeight="1" x14ac:dyDescent="0.2">
      <c r="A79" s="11">
        <v>53</v>
      </c>
      <c r="B79" s="19" t="s">
        <v>502</v>
      </c>
      <c r="C79" s="58" t="s">
        <v>243</v>
      </c>
      <c r="D79" s="20" t="s">
        <v>545</v>
      </c>
      <c r="E79" s="18" t="s">
        <v>456</v>
      </c>
      <c r="F79" s="124">
        <v>24.32</v>
      </c>
      <c r="G79" s="63"/>
      <c r="H79" s="53">
        <f>+IF(AND(F79="",G79=""),"",ROUND(F79*G79,2))</f>
        <v>0</v>
      </c>
      <c r="I79" s="54" t="str">
        <f>IF(E79&lt;&gt;"","C","")</f>
        <v>C</v>
      </c>
      <c r="J79" s="57" t="s">
        <v>459</v>
      </c>
    </row>
    <row r="80" spans="1:10" ht="25.5" customHeight="1" x14ac:dyDescent="0.2">
      <c r="A80" s="11">
        <v>54</v>
      </c>
      <c r="B80" s="14" t="s">
        <v>433</v>
      </c>
      <c r="C80" s="58" t="s">
        <v>243</v>
      </c>
      <c r="D80" s="16" t="s">
        <v>434</v>
      </c>
      <c r="E80" s="11" t="s">
        <v>453</v>
      </c>
      <c r="F80" s="119">
        <v>10</v>
      </c>
      <c r="G80" s="63"/>
      <c r="H80" s="53">
        <f t="shared" si="2"/>
        <v>0</v>
      </c>
      <c r="I80" s="54" t="str">
        <f t="shared" si="3"/>
        <v>C</v>
      </c>
      <c r="J80" s="57" t="s">
        <v>459</v>
      </c>
    </row>
    <row r="81" spans="1:10" ht="25.5" customHeight="1" x14ac:dyDescent="0.2">
      <c r="A81" s="11">
        <v>55</v>
      </c>
      <c r="B81" s="14" t="s">
        <v>435</v>
      </c>
      <c r="C81" s="56"/>
      <c r="D81" s="16" t="s">
        <v>436</v>
      </c>
      <c r="E81" s="17" t="s">
        <v>925</v>
      </c>
      <c r="F81" s="119">
        <v>11</v>
      </c>
      <c r="G81" s="63"/>
      <c r="H81" s="53">
        <f t="shared" si="2"/>
        <v>0</v>
      </c>
      <c r="I81" s="54" t="str">
        <f t="shared" si="3"/>
        <v>C</v>
      </c>
      <c r="J81" s="57" t="s">
        <v>459</v>
      </c>
    </row>
    <row r="82" spans="1:10" ht="25.5" customHeight="1" x14ac:dyDescent="0.2">
      <c r="A82" s="11">
        <v>56</v>
      </c>
      <c r="B82" s="14" t="s">
        <v>437</v>
      </c>
      <c r="C82" s="58" t="s">
        <v>243</v>
      </c>
      <c r="D82" s="16" t="s">
        <v>438</v>
      </c>
      <c r="E82" s="17" t="s">
        <v>925</v>
      </c>
      <c r="F82" s="119">
        <v>15</v>
      </c>
      <c r="G82" s="63"/>
      <c r="H82" s="53">
        <f t="shared" si="2"/>
        <v>0</v>
      </c>
      <c r="I82" s="54" t="str">
        <f t="shared" si="3"/>
        <v>C</v>
      </c>
      <c r="J82" s="57" t="s">
        <v>459</v>
      </c>
    </row>
    <row r="83" spans="1:10" ht="25.5" customHeight="1" x14ac:dyDescent="0.2">
      <c r="A83" s="11">
        <v>57</v>
      </c>
      <c r="B83" s="14" t="s">
        <v>439</v>
      </c>
      <c r="C83" s="58" t="s">
        <v>243</v>
      </c>
      <c r="D83" s="16" t="s">
        <v>440</v>
      </c>
      <c r="E83" s="17" t="s">
        <v>925</v>
      </c>
      <c r="F83" s="119">
        <v>15</v>
      </c>
      <c r="G83" s="63"/>
      <c r="H83" s="53">
        <f t="shared" si="2"/>
        <v>0</v>
      </c>
      <c r="I83" s="54" t="str">
        <f t="shared" si="3"/>
        <v>C</v>
      </c>
      <c r="J83" s="57" t="s">
        <v>459</v>
      </c>
    </row>
    <row r="84" spans="1:10" ht="25.5" customHeight="1" x14ac:dyDescent="0.2">
      <c r="A84" s="11">
        <v>58</v>
      </c>
      <c r="B84" s="14" t="s">
        <v>441</v>
      </c>
      <c r="C84" s="58" t="s">
        <v>243</v>
      </c>
      <c r="D84" s="16" t="s">
        <v>442</v>
      </c>
      <c r="E84" s="17" t="s">
        <v>925</v>
      </c>
      <c r="F84" s="119">
        <v>16</v>
      </c>
      <c r="G84" s="63"/>
      <c r="H84" s="53">
        <f t="shared" si="2"/>
        <v>0</v>
      </c>
      <c r="I84" s="54" t="str">
        <f t="shared" si="3"/>
        <v>C</v>
      </c>
      <c r="J84" s="57" t="s">
        <v>459</v>
      </c>
    </row>
    <row r="85" spans="1:10" ht="25.5" customHeight="1" x14ac:dyDescent="0.2">
      <c r="A85" s="11">
        <v>59</v>
      </c>
      <c r="B85" s="14" t="s">
        <v>443</v>
      </c>
      <c r="C85" s="58" t="s">
        <v>243</v>
      </c>
      <c r="D85" s="16" t="s">
        <v>444</v>
      </c>
      <c r="E85" s="17" t="s">
        <v>925</v>
      </c>
      <c r="F85" s="119">
        <v>14</v>
      </c>
      <c r="G85" s="63"/>
      <c r="H85" s="53">
        <f t="shared" si="2"/>
        <v>0</v>
      </c>
      <c r="I85" s="54" t="str">
        <f t="shared" si="3"/>
        <v>C</v>
      </c>
      <c r="J85" s="57" t="s">
        <v>459</v>
      </c>
    </row>
    <row r="86" spans="1:10" ht="25.5" customHeight="1" x14ac:dyDescent="0.2">
      <c r="A86" s="55"/>
      <c r="B86" s="56"/>
      <c r="C86" s="56"/>
      <c r="D86" s="59"/>
      <c r="E86" s="58"/>
      <c r="F86" s="55"/>
      <c r="G86" s="55"/>
      <c r="H86" s="60"/>
      <c r="I86" s="60"/>
      <c r="J86" s="60"/>
    </row>
    <row r="87" spans="1:10" ht="38.25" customHeight="1" x14ac:dyDescent="0.2">
      <c r="A87" s="11"/>
      <c r="B87" s="11"/>
      <c r="C87" s="11"/>
      <c r="D87" s="52" t="s">
        <v>460</v>
      </c>
      <c r="E87" s="11"/>
      <c r="F87" s="11"/>
      <c r="G87" s="11"/>
      <c r="H87" s="53" t="str">
        <f t="shared" si="2"/>
        <v/>
      </c>
      <c r="I87" s="54" t="str">
        <f t="shared" si="3"/>
        <v/>
      </c>
      <c r="J87" s="11"/>
    </row>
    <row r="88" spans="1:10" ht="25.5" customHeight="1" x14ac:dyDescent="0.2">
      <c r="A88" s="18">
        <v>1</v>
      </c>
      <c r="B88" s="19" t="s">
        <v>461</v>
      </c>
      <c r="C88" s="56"/>
      <c r="D88" s="20" t="s">
        <v>504</v>
      </c>
      <c r="E88" s="18" t="s">
        <v>453</v>
      </c>
      <c r="F88" s="124">
        <v>8.35</v>
      </c>
      <c r="G88" s="63"/>
      <c r="H88" s="53">
        <f t="shared" si="2"/>
        <v>0</v>
      </c>
      <c r="I88" s="54" t="str">
        <f t="shared" si="3"/>
        <v>C</v>
      </c>
      <c r="J88" s="57" t="s">
        <v>547</v>
      </c>
    </row>
    <row r="89" spans="1:10" ht="25.5" customHeight="1" x14ac:dyDescent="0.2">
      <c r="A89" s="18">
        <v>2</v>
      </c>
      <c r="B89" s="19" t="s">
        <v>462</v>
      </c>
      <c r="C89" s="56"/>
      <c r="D89" s="20" t="s">
        <v>505</v>
      </c>
      <c r="E89" s="18" t="s">
        <v>456</v>
      </c>
      <c r="F89" s="124">
        <v>21.1</v>
      </c>
      <c r="G89" s="63"/>
      <c r="H89" s="53">
        <f t="shared" si="2"/>
        <v>0</v>
      </c>
      <c r="I89" s="54" t="str">
        <f t="shared" si="3"/>
        <v>C</v>
      </c>
      <c r="J89" s="57" t="s">
        <v>547</v>
      </c>
    </row>
    <row r="90" spans="1:10" ht="25.5" customHeight="1" x14ac:dyDescent="0.2">
      <c r="A90" s="18">
        <v>3</v>
      </c>
      <c r="B90" s="19" t="s">
        <v>463</v>
      </c>
      <c r="C90" s="58" t="s">
        <v>243</v>
      </c>
      <c r="D90" s="20" t="s">
        <v>506</v>
      </c>
      <c r="E90" s="18" t="s">
        <v>456</v>
      </c>
      <c r="F90" s="124">
        <v>98.25</v>
      </c>
      <c r="G90" s="63"/>
      <c r="H90" s="53">
        <f t="shared" si="2"/>
        <v>0</v>
      </c>
      <c r="I90" s="54" t="str">
        <f t="shared" si="3"/>
        <v>C</v>
      </c>
      <c r="J90" s="57" t="s">
        <v>547</v>
      </c>
    </row>
    <row r="91" spans="1:10" ht="25.5" customHeight="1" x14ac:dyDescent="0.2">
      <c r="A91" s="18">
        <v>4</v>
      </c>
      <c r="B91" s="19" t="s">
        <v>465</v>
      </c>
      <c r="C91" s="56"/>
      <c r="D91" s="20" t="s">
        <v>508</v>
      </c>
      <c r="E91" s="18" t="s">
        <v>453</v>
      </c>
      <c r="F91" s="124">
        <v>15.06</v>
      </c>
      <c r="G91" s="63"/>
      <c r="H91" s="53">
        <f t="shared" si="2"/>
        <v>0</v>
      </c>
      <c r="I91" s="54" t="str">
        <f t="shared" si="3"/>
        <v>C</v>
      </c>
      <c r="J91" s="57" t="s">
        <v>547</v>
      </c>
    </row>
    <row r="92" spans="1:10" ht="25.5" customHeight="1" x14ac:dyDescent="0.2">
      <c r="A92" s="18">
        <v>5</v>
      </c>
      <c r="B92" s="19" t="s">
        <v>466</v>
      </c>
      <c r="C92" s="58" t="s">
        <v>243</v>
      </c>
      <c r="D92" s="20" t="s">
        <v>509</v>
      </c>
      <c r="E92" s="18" t="s">
        <v>453</v>
      </c>
      <c r="F92" s="124">
        <v>1.94</v>
      </c>
      <c r="G92" s="63"/>
      <c r="H92" s="53">
        <f t="shared" si="2"/>
        <v>0</v>
      </c>
      <c r="I92" s="54" t="str">
        <f t="shared" si="3"/>
        <v>C</v>
      </c>
      <c r="J92" s="57" t="s">
        <v>547</v>
      </c>
    </row>
    <row r="93" spans="1:10" ht="25.5" customHeight="1" x14ac:dyDescent="0.2">
      <c r="A93" s="18">
        <v>6</v>
      </c>
      <c r="B93" s="19" t="s">
        <v>467</v>
      </c>
      <c r="C93" s="56"/>
      <c r="D93" s="20" t="s">
        <v>510</v>
      </c>
      <c r="E93" s="17" t="s">
        <v>925</v>
      </c>
      <c r="F93" s="124">
        <v>6</v>
      </c>
      <c r="G93" s="63"/>
      <c r="H93" s="53">
        <f t="shared" si="2"/>
        <v>0</v>
      </c>
      <c r="I93" s="54" t="str">
        <f t="shared" si="3"/>
        <v>C</v>
      </c>
      <c r="J93" s="57" t="s">
        <v>547</v>
      </c>
    </row>
    <row r="94" spans="1:10" ht="25.5" customHeight="1" x14ac:dyDescent="0.2">
      <c r="A94" s="18">
        <v>7</v>
      </c>
      <c r="B94" s="19" t="s">
        <v>468</v>
      </c>
      <c r="C94" s="58" t="s">
        <v>243</v>
      </c>
      <c r="D94" s="20" t="s">
        <v>511</v>
      </c>
      <c r="E94" s="17" t="s">
        <v>925</v>
      </c>
      <c r="F94" s="124">
        <v>14</v>
      </c>
      <c r="G94" s="63"/>
      <c r="H94" s="53">
        <f t="shared" si="2"/>
        <v>0</v>
      </c>
      <c r="I94" s="54" t="str">
        <f t="shared" si="3"/>
        <v>C</v>
      </c>
      <c r="J94" s="57" t="s">
        <v>547</v>
      </c>
    </row>
    <row r="95" spans="1:10" ht="25.5" customHeight="1" x14ac:dyDescent="0.2">
      <c r="A95" s="18">
        <v>8</v>
      </c>
      <c r="B95" s="19" t="s">
        <v>469</v>
      </c>
      <c r="C95" s="58" t="s">
        <v>243</v>
      </c>
      <c r="D95" s="20" t="s">
        <v>512</v>
      </c>
      <c r="E95" s="17" t="s">
        <v>925</v>
      </c>
      <c r="F95" s="124">
        <v>20</v>
      </c>
      <c r="G95" s="63"/>
      <c r="H95" s="53">
        <f t="shared" si="2"/>
        <v>0</v>
      </c>
      <c r="I95" s="54" t="str">
        <f t="shared" si="3"/>
        <v>C</v>
      </c>
      <c r="J95" s="57" t="s">
        <v>547</v>
      </c>
    </row>
    <row r="96" spans="1:10" ht="25.5" customHeight="1" x14ac:dyDescent="0.2">
      <c r="A96" s="18">
        <v>9</v>
      </c>
      <c r="B96" s="19" t="s">
        <v>470</v>
      </c>
      <c r="C96" s="58" t="s">
        <v>243</v>
      </c>
      <c r="D96" s="20" t="s">
        <v>513</v>
      </c>
      <c r="E96" s="17" t="s">
        <v>925</v>
      </c>
      <c r="F96" s="124">
        <v>4</v>
      </c>
      <c r="G96" s="63"/>
      <c r="H96" s="53">
        <f t="shared" si="2"/>
        <v>0</v>
      </c>
      <c r="I96" s="54" t="str">
        <f t="shared" si="3"/>
        <v>C</v>
      </c>
      <c r="J96" s="57" t="s">
        <v>547</v>
      </c>
    </row>
    <row r="97" spans="1:12" ht="25.5" customHeight="1" x14ac:dyDescent="0.2">
      <c r="A97" s="18">
        <v>10</v>
      </c>
      <c r="B97" s="19" t="s">
        <v>471</v>
      </c>
      <c r="C97" s="56"/>
      <c r="D97" s="20" t="s">
        <v>514</v>
      </c>
      <c r="E97" s="18" t="s">
        <v>453</v>
      </c>
      <c r="F97" s="124">
        <v>4.41</v>
      </c>
      <c r="G97" s="63"/>
      <c r="H97" s="53">
        <f t="shared" si="2"/>
        <v>0</v>
      </c>
      <c r="I97" s="54" t="str">
        <f t="shared" si="3"/>
        <v>C</v>
      </c>
      <c r="J97" s="57" t="s">
        <v>547</v>
      </c>
    </row>
    <row r="98" spans="1:12" ht="25.5" customHeight="1" x14ac:dyDescent="0.2">
      <c r="A98" s="18">
        <v>11</v>
      </c>
      <c r="B98" s="19" t="s">
        <v>981</v>
      </c>
      <c r="C98" s="58" t="s">
        <v>243</v>
      </c>
      <c r="D98" s="20" t="s">
        <v>980</v>
      </c>
      <c r="E98" s="18" t="s">
        <v>453</v>
      </c>
      <c r="F98" s="124">
        <v>2.15</v>
      </c>
      <c r="G98" s="63"/>
      <c r="H98" s="53">
        <f t="shared" si="2"/>
        <v>0</v>
      </c>
      <c r="I98" s="54" t="str">
        <f t="shared" si="3"/>
        <v>C</v>
      </c>
      <c r="J98" s="57" t="s">
        <v>547</v>
      </c>
    </row>
    <row r="99" spans="1:12" ht="25.5" customHeight="1" x14ac:dyDescent="0.2">
      <c r="A99" s="18">
        <v>12</v>
      </c>
      <c r="B99" s="19" t="s">
        <v>472</v>
      </c>
      <c r="C99" s="56"/>
      <c r="D99" s="20" t="s">
        <v>515</v>
      </c>
      <c r="E99" s="17" t="s">
        <v>925</v>
      </c>
      <c r="F99" s="124">
        <v>9</v>
      </c>
      <c r="G99" s="63"/>
      <c r="H99" s="53">
        <f t="shared" si="2"/>
        <v>0</v>
      </c>
      <c r="I99" s="54" t="str">
        <f t="shared" si="3"/>
        <v>C</v>
      </c>
      <c r="J99" s="57" t="s">
        <v>547</v>
      </c>
    </row>
    <row r="100" spans="1:12" ht="25.5" customHeight="1" x14ac:dyDescent="0.2">
      <c r="A100" s="11">
        <v>13</v>
      </c>
      <c r="B100" s="14" t="s">
        <v>409</v>
      </c>
      <c r="C100" s="56"/>
      <c r="D100" s="16" t="s">
        <v>410</v>
      </c>
      <c r="E100" s="11" t="s">
        <v>453</v>
      </c>
      <c r="F100" s="119">
        <v>905.49</v>
      </c>
      <c r="G100" s="63"/>
      <c r="H100" s="53">
        <f>+IF(AND(F100="",G100=""),"",ROUND(F100*G100,2))</f>
        <v>0</v>
      </c>
      <c r="I100" s="54" t="str">
        <f>IF(E100&lt;&gt;"","C","")</f>
        <v>C</v>
      </c>
      <c r="J100" s="57" t="s">
        <v>547</v>
      </c>
    </row>
    <row r="101" spans="1:12" ht="25.5" customHeight="1" x14ac:dyDescent="0.2">
      <c r="A101" s="18">
        <v>14</v>
      </c>
      <c r="B101" s="19" t="s">
        <v>473</v>
      </c>
      <c r="C101" s="56"/>
      <c r="D101" s="20" t="s">
        <v>516</v>
      </c>
      <c r="E101" s="17" t="s">
        <v>925</v>
      </c>
      <c r="F101" s="124">
        <v>2</v>
      </c>
      <c r="G101" s="63"/>
      <c r="H101" s="53">
        <f t="shared" si="2"/>
        <v>0</v>
      </c>
      <c r="I101" s="54" t="str">
        <f t="shared" si="3"/>
        <v>C</v>
      </c>
      <c r="J101" s="57" t="s">
        <v>547</v>
      </c>
    </row>
    <row r="102" spans="1:12" ht="25.5" customHeight="1" x14ac:dyDescent="0.2">
      <c r="A102" s="55"/>
      <c r="B102" s="22" t="s">
        <v>474</v>
      </c>
      <c r="C102" s="56"/>
      <c r="D102" s="23" t="s">
        <v>517</v>
      </c>
      <c r="E102" s="11"/>
      <c r="F102" s="11"/>
      <c r="G102" s="11"/>
      <c r="H102" s="53" t="str">
        <f>+IF(AND(F102="",G102=""),"",ROUND(F102*G102,2))</f>
        <v/>
      </c>
      <c r="I102" s="54" t="str">
        <f>IF(E102&lt;&gt;"","C","")</f>
        <v/>
      </c>
      <c r="J102" s="11"/>
    </row>
    <row r="103" spans="1:12" ht="25.5" customHeight="1" x14ac:dyDescent="0.2">
      <c r="A103" s="18">
        <v>15</v>
      </c>
      <c r="B103" s="19" t="s">
        <v>475</v>
      </c>
      <c r="C103" s="58" t="s">
        <v>243</v>
      </c>
      <c r="D103" s="20" t="s">
        <v>518</v>
      </c>
      <c r="E103" s="18" t="s">
        <v>453</v>
      </c>
      <c r="F103" s="124">
        <v>842.55</v>
      </c>
      <c r="G103" s="63"/>
      <c r="H103" s="53">
        <f t="shared" si="2"/>
        <v>0</v>
      </c>
      <c r="I103" s="54" t="str">
        <f t="shared" si="3"/>
        <v>C</v>
      </c>
      <c r="J103" s="57" t="s">
        <v>547</v>
      </c>
    </row>
    <row r="104" spans="1:12" ht="25.5" customHeight="1" x14ac:dyDescent="0.2">
      <c r="A104" s="18">
        <v>16</v>
      </c>
      <c r="B104" s="19" t="s">
        <v>476</v>
      </c>
      <c r="C104" s="58" t="s">
        <v>243</v>
      </c>
      <c r="D104" s="20" t="s">
        <v>519</v>
      </c>
      <c r="E104" s="18" t="s">
        <v>453</v>
      </c>
      <c r="F104" s="124">
        <v>45.45</v>
      </c>
      <c r="G104" s="63"/>
      <c r="H104" s="53">
        <f t="shared" si="2"/>
        <v>0</v>
      </c>
      <c r="I104" s="54" t="str">
        <f t="shared" si="3"/>
        <v>C</v>
      </c>
      <c r="J104" s="57" t="s">
        <v>547</v>
      </c>
    </row>
    <row r="105" spans="1:12" ht="25.5" customHeight="1" x14ac:dyDescent="0.2">
      <c r="A105" s="18">
        <v>17</v>
      </c>
      <c r="B105" s="19" t="s">
        <v>477</v>
      </c>
      <c r="C105" s="58" t="s">
        <v>243</v>
      </c>
      <c r="D105" s="20" t="s">
        <v>520</v>
      </c>
      <c r="E105" s="18" t="s">
        <v>453</v>
      </c>
      <c r="F105" s="124">
        <v>205.9</v>
      </c>
      <c r="G105" s="63"/>
      <c r="H105" s="53">
        <f t="shared" si="2"/>
        <v>0</v>
      </c>
      <c r="I105" s="54" t="str">
        <f t="shared" si="3"/>
        <v>C</v>
      </c>
      <c r="J105" s="57" t="s">
        <v>547</v>
      </c>
    </row>
    <row r="106" spans="1:12" ht="25.5" customHeight="1" x14ac:dyDescent="0.2">
      <c r="A106" s="55"/>
      <c r="B106" s="87" t="s">
        <v>415</v>
      </c>
      <c r="C106" s="56"/>
      <c r="D106" s="13" t="s">
        <v>416</v>
      </c>
      <c r="E106" s="11"/>
      <c r="F106" s="11"/>
      <c r="G106" s="11"/>
      <c r="H106" s="53" t="str">
        <f>+IF(AND(F106="",G106=""),"",ROUND(F106*G106,2))</f>
        <v/>
      </c>
      <c r="I106" s="54" t="str">
        <f t="shared" ref="I106:I111" si="4">IF(E106&lt;&gt;"","C","")</f>
        <v/>
      </c>
      <c r="J106" s="11"/>
      <c r="L106" s="10"/>
    </row>
    <row r="107" spans="1:12" ht="25.5" customHeight="1" x14ac:dyDescent="0.2">
      <c r="A107" s="55"/>
      <c r="B107" s="12" t="s">
        <v>417</v>
      </c>
      <c r="C107" s="56"/>
      <c r="D107" s="13" t="s">
        <v>418</v>
      </c>
      <c r="E107" s="11"/>
      <c r="F107" s="11"/>
      <c r="G107" s="11"/>
      <c r="H107" s="53" t="str">
        <f>+IF(AND(F107="",G107=""),"",ROUND(F107*G107,2))</f>
        <v/>
      </c>
      <c r="I107" s="54" t="str">
        <f t="shared" si="4"/>
        <v/>
      </c>
      <c r="J107" s="11"/>
      <c r="L107" s="10"/>
    </row>
    <row r="108" spans="1:12" ht="25.5" customHeight="1" x14ac:dyDescent="0.2">
      <c r="A108" s="55"/>
      <c r="B108" s="12" t="s">
        <v>419</v>
      </c>
      <c r="C108" s="56"/>
      <c r="D108" s="13" t="s">
        <v>420</v>
      </c>
      <c r="E108" s="11"/>
      <c r="F108" s="11"/>
      <c r="G108" s="11"/>
      <c r="H108" s="53" t="str">
        <f>+IF(AND(F108="",G108=""),"",ROUND(F108*G108,2))</f>
        <v/>
      </c>
      <c r="I108" s="54" t="str">
        <f t="shared" si="4"/>
        <v/>
      </c>
      <c r="J108" s="11"/>
      <c r="L108" s="10"/>
    </row>
    <row r="109" spans="1:12" ht="25.5" customHeight="1" x14ac:dyDescent="0.2">
      <c r="A109" s="11">
        <v>18</v>
      </c>
      <c r="B109" s="14" t="s">
        <v>421</v>
      </c>
      <c r="C109" s="56"/>
      <c r="D109" s="16" t="s">
        <v>422</v>
      </c>
      <c r="E109" s="11" t="s">
        <v>450</v>
      </c>
      <c r="F109" s="119">
        <v>9.4499999999999993</v>
      </c>
      <c r="G109" s="63"/>
      <c r="H109" s="53">
        <f t="shared" ref="H109:H111" si="5">+IF(AND(F109="",G109=""),"",ROUND(F109*G109,2))</f>
        <v>0</v>
      </c>
      <c r="I109" s="54" t="str">
        <f t="shared" si="4"/>
        <v>C</v>
      </c>
      <c r="J109" s="57" t="s">
        <v>547</v>
      </c>
      <c r="L109" s="10"/>
    </row>
    <row r="110" spans="1:12" ht="25.5" customHeight="1" x14ac:dyDescent="0.2">
      <c r="A110" s="11">
        <v>19</v>
      </c>
      <c r="B110" s="14" t="s">
        <v>423</v>
      </c>
      <c r="C110" s="56"/>
      <c r="D110" s="16" t="s">
        <v>424</v>
      </c>
      <c r="E110" s="11" t="s">
        <v>450</v>
      </c>
      <c r="F110" s="119">
        <v>22.48</v>
      </c>
      <c r="G110" s="63"/>
      <c r="H110" s="53">
        <f t="shared" si="5"/>
        <v>0</v>
      </c>
      <c r="I110" s="54" t="str">
        <f t="shared" si="4"/>
        <v>C</v>
      </c>
      <c r="J110" s="57" t="s">
        <v>547</v>
      </c>
      <c r="L110" s="10"/>
    </row>
    <row r="111" spans="1:12" ht="25.5" customHeight="1" x14ac:dyDescent="0.2">
      <c r="A111" s="11">
        <v>20</v>
      </c>
      <c r="B111" s="14" t="s">
        <v>425</v>
      </c>
      <c r="C111" s="56"/>
      <c r="D111" s="16" t="s">
        <v>426</v>
      </c>
      <c r="E111" s="11" t="s">
        <v>454</v>
      </c>
      <c r="F111" s="120">
        <v>1390.58</v>
      </c>
      <c r="G111" s="63"/>
      <c r="H111" s="53">
        <f t="shared" si="5"/>
        <v>0</v>
      </c>
      <c r="I111" s="54" t="str">
        <f t="shared" si="4"/>
        <v>C</v>
      </c>
      <c r="J111" s="57" t="s">
        <v>547</v>
      </c>
      <c r="L111" s="10"/>
    </row>
    <row r="112" spans="1:12" ht="25.5" customHeight="1" x14ac:dyDescent="0.2">
      <c r="A112" s="18">
        <v>21</v>
      </c>
      <c r="B112" s="19" t="s">
        <v>481</v>
      </c>
      <c r="C112" s="56"/>
      <c r="D112" s="20" t="s">
        <v>524</v>
      </c>
      <c r="E112" s="18" t="s">
        <v>450</v>
      </c>
      <c r="F112" s="124">
        <v>10</v>
      </c>
      <c r="G112" s="63"/>
      <c r="H112" s="53">
        <f t="shared" si="2"/>
        <v>0</v>
      </c>
      <c r="I112" s="54" t="str">
        <f t="shared" si="3"/>
        <v>C</v>
      </c>
      <c r="J112" s="57" t="s">
        <v>547</v>
      </c>
    </row>
    <row r="113" spans="1:10" ht="25.5" customHeight="1" x14ac:dyDescent="0.2">
      <c r="A113" s="18">
        <v>22</v>
      </c>
      <c r="B113" s="19" t="s">
        <v>482</v>
      </c>
      <c r="C113" s="56"/>
      <c r="D113" s="20" t="s">
        <v>525</v>
      </c>
      <c r="E113" s="18" t="s">
        <v>453</v>
      </c>
      <c r="F113" s="124">
        <v>456.4</v>
      </c>
      <c r="G113" s="63"/>
      <c r="H113" s="53">
        <f t="shared" si="2"/>
        <v>0</v>
      </c>
      <c r="I113" s="54" t="str">
        <f t="shared" si="3"/>
        <v>C</v>
      </c>
      <c r="J113" s="57" t="s">
        <v>547</v>
      </c>
    </row>
    <row r="114" spans="1:10" ht="25.5" customHeight="1" x14ac:dyDescent="0.2">
      <c r="A114" s="11">
        <v>23</v>
      </c>
      <c r="B114" s="14" t="s">
        <v>427</v>
      </c>
      <c r="C114" s="56"/>
      <c r="D114" s="16" t="s">
        <v>428</v>
      </c>
      <c r="E114" s="11" t="s">
        <v>453</v>
      </c>
      <c r="F114" s="119">
        <v>549.6</v>
      </c>
      <c r="G114" s="63"/>
      <c r="H114" s="53">
        <f>+IF(AND(F114="",G114=""),"",ROUND(F114*G114,2))</f>
        <v>0</v>
      </c>
      <c r="I114" s="54" t="str">
        <f>IF(E114&lt;&gt;"","C","")</f>
        <v>C</v>
      </c>
      <c r="J114" s="57" t="s">
        <v>547</v>
      </c>
    </row>
    <row r="115" spans="1:10" ht="25.5" customHeight="1" x14ac:dyDescent="0.2">
      <c r="A115" s="11">
        <v>24</v>
      </c>
      <c r="B115" s="19" t="s">
        <v>483</v>
      </c>
      <c r="C115" s="58" t="s">
        <v>243</v>
      </c>
      <c r="D115" s="20" t="s">
        <v>526</v>
      </c>
      <c r="E115" s="17" t="s">
        <v>925</v>
      </c>
      <c r="F115" s="124">
        <v>1</v>
      </c>
      <c r="G115" s="63"/>
      <c r="H115" s="53">
        <f t="shared" ref="H115:H169" si="6">+IF(AND(F115="",G115=""),"",ROUND(F115*G115,2))</f>
        <v>0</v>
      </c>
      <c r="I115" s="54" t="str">
        <f t="shared" ref="I115:I169" si="7">IF(E115&lt;&gt;"","C","")</f>
        <v>C</v>
      </c>
      <c r="J115" s="57" t="s">
        <v>547</v>
      </c>
    </row>
    <row r="116" spans="1:10" ht="25.5" customHeight="1" x14ac:dyDescent="0.2">
      <c r="A116" s="11">
        <v>25</v>
      </c>
      <c r="B116" s="19" t="s">
        <v>484</v>
      </c>
      <c r="C116" s="58" t="s">
        <v>243</v>
      </c>
      <c r="D116" s="20" t="s">
        <v>527</v>
      </c>
      <c r="E116" s="17" t="s">
        <v>925</v>
      </c>
      <c r="F116" s="124">
        <v>1</v>
      </c>
      <c r="G116" s="63"/>
      <c r="H116" s="53">
        <f t="shared" si="6"/>
        <v>0</v>
      </c>
      <c r="I116" s="54" t="str">
        <f t="shared" si="7"/>
        <v>C</v>
      </c>
      <c r="J116" s="57" t="s">
        <v>547</v>
      </c>
    </row>
    <row r="117" spans="1:10" ht="25.5" customHeight="1" x14ac:dyDescent="0.2">
      <c r="A117" s="11">
        <v>26</v>
      </c>
      <c r="B117" s="19" t="s">
        <v>485</v>
      </c>
      <c r="C117" s="58" t="s">
        <v>243</v>
      </c>
      <c r="D117" s="20" t="s">
        <v>528</v>
      </c>
      <c r="E117" s="17" t="s">
        <v>925</v>
      </c>
      <c r="F117" s="124">
        <v>1</v>
      </c>
      <c r="G117" s="63"/>
      <c r="H117" s="53">
        <f t="shared" si="6"/>
        <v>0</v>
      </c>
      <c r="I117" s="54" t="str">
        <f t="shared" si="7"/>
        <v>C</v>
      </c>
      <c r="J117" s="57" t="s">
        <v>547</v>
      </c>
    </row>
    <row r="118" spans="1:10" ht="25.5" customHeight="1" x14ac:dyDescent="0.2">
      <c r="A118" s="11">
        <v>27</v>
      </c>
      <c r="B118" s="19" t="s">
        <v>486</v>
      </c>
      <c r="C118" s="58" t="s">
        <v>243</v>
      </c>
      <c r="D118" s="20" t="s">
        <v>529</v>
      </c>
      <c r="E118" s="17" t="s">
        <v>925</v>
      </c>
      <c r="F118" s="124">
        <v>2</v>
      </c>
      <c r="G118" s="63"/>
      <c r="H118" s="53">
        <f t="shared" si="6"/>
        <v>0</v>
      </c>
      <c r="I118" s="54" t="str">
        <f t="shared" si="7"/>
        <v>C</v>
      </c>
      <c r="J118" s="57" t="s">
        <v>547</v>
      </c>
    </row>
    <row r="119" spans="1:10" ht="25.5" customHeight="1" x14ac:dyDescent="0.2">
      <c r="A119" s="55"/>
      <c r="B119" s="22" t="s">
        <v>487</v>
      </c>
      <c r="C119" s="56"/>
      <c r="D119" s="23" t="s">
        <v>530</v>
      </c>
      <c r="E119" s="11"/>
      <c r="F119" s="11"/>
      <c r="G119" s="11"/>
      <c r="H119" s="53" t="str">
        <f>+IF(AND(F119="",G119=""),"",ROUND(F119*G119,2))</f>
        <v/>
      </c>
      <c r="I119" s="54" t="str">
        <f>IF(E119&lt;&gt;"","C","")</f>
        <v/>
      </c>
      <c r="J119" s="11"/>
    </row>
    <row r="120" spans="1:10" ht="25.5" customHeight="1" x14ac:dyDescent="0.2">
      <c r="A120" s="18">
        <v>28</v>
      </c>
      <c r="B120" s="19" t="s">
        <v>488</v>
      </c>
      <c r="C120" s="56"/>
      <c r="D120" s="20" t="s">
        <v>531</v>
      </c>
      <c r="E120" s="18" t="s">
        <v>453</v>
      </c>
      <c r="F120" s="124">
        <v>147.30000000000001</v>
      </c>
      <c r="G120" s="63"/>
      <c r="H120" s="53">
        <f t="shared" si="6"/>
        <v>0</v>
      </c>
      <c r="I120" s="54" t="str">
        <f t="shared" si="7"/>
        <v>C</v>
      </c>
      <c r="J120" s="57" t="s">
        <v>547</v>
      </c>
    </row>
    <row r="121" spans="1:10" ht="25.5" customHeight="1" x14ac:dyDescent="0.2">
      <c r="A121" s="18">
        <v>29</v>
      </c>
      <c r="B121" s="19" t="s">
        <v>489</v>
      </c>
      <c r="C121" s="56"/>
      <c r="D121" s="20" t="s">
        <v>532</v>
      </c>
      <c r="E121" s="18" t="s">
        <v>456</v>
      </c>
      <c r="F121" s="124">
        <v>129.94999999999999</v>
      </c>
      <c r="G121" s="63"/>
      <c r="H121" s="53">
        <f t="shared" si="6"/>
        <v>0</v>
      </c>
      <c r="I121" s="54" t="str">
        <f t="shared" si="7"/>
        <v>C</v>
      </c>
      <c r="J121" s="57" t="s">
        <v>547</v>
      </c>
    </row>
    <row r="122" spans="1:10" ht="25.5" customHeight="1" x14ac:dyDescent="0.2">
      <c r="A122" s="18">
        <v>30</v>
      </c>
      <c r="B122" s="19" t="s">
        <v>490</v>
      </c>
      <c r="C122" s="56"/>
      <c r="D122" s="20" t="s">
        <v>533</v>
      </c>
      <c r="E122" s="18" t="s">
        <v>456</v>
      </c>
      <c r="F122" s="124">
        <v>64.650000000000006</v>
      </c>
      <c r="G122" s="63"/>
      <c r="H122" s="53">
        <f t="shared" si="6"/>
        <v>0</v>
      </c>
      <c r="I122" s="54" t="str">
        <f t="shared" si="7"/>
        <v>C</v>
      </c>
      <c r="J122" s="57" t="s">
        <v>547</v>
      </c>
    </row>
    <row r="123" spans="1:10" ht="25.5" customHeight="1" x14ac:dyDescent="0.2">
      <c r="A123" s="85">
        <v>31</v>
      </c>
      <c r="B123" s="14" t="s">
        <v>429</v>
      </c>
      <c r="C123" s="56"/>
      <c r="D123" s="16" t="s">
        <v>430</v>
      </c>
      <c r="E123" s="11" t="s">
        <v>456</v>
      </c>
      <c r="F123" s="119">
        <v>66.78</v>
      </c>
      <c r="G123" s="63"/>
      <c r="H123" s="53">
        <f>+IF(AND(F123="",G123=""),"",ROUND(F123*G123,2))</f>
        <v>0</v>
      </c>
      <c r="I123" s="54" t="str">
        <f>IF(E123&lt;&gt;"","C","")</f>
        <v>C</v>
      </c>
      <c r="J123" s="57" t="s">
        <v>547</v>
      </c>
    </row>
    <row r="124" spans="1:10" ht="25.5" customHeight="1" x14ac:dyDescent="0.2">
      <c r="A124" s="18">
        <v>32</v>
      </c>
      <c r="B124" s="19" t="s">
        <v>491</v>
      </c>
      <c r="C124" s="56"/>
      <c r="D124" s="20" t="s">
        <v>534</v>
      </c>
      <c r="E124" s="18" t="s">
        <v>456</v>
      </c>
      <c r="F124" s="124">
        <v>4.5</v>
      </c>
      <c r="G124" s="63"/>
      <c r="H124" s="53">
        <f t="shared" si="6"/>
        <v>0</v>
      </c>
      <c r="I124" s="54" t="str">
        <f t="shared" si="7"/>
        <v>C</v>
      </c>
      <c r="J124" s="57" t="s">
        <v>547</v>
      </c>
    </row>
    <row r="125" spans="1:10" ht="25.5" customHeight="1" x14ac:dyDescent="0.2">
      <c r="A125" s="18">
        <v>33</v>
      </c>
      <c r="B125" s="19" t="s">
        <v>492</v>
      </c>
      <c r="C125" s="56"/>
      <c r="D125" s="20" t="s">
        <v>535</v>
      </c>
      <c r="E125" s="17" t="s">
        <v>925</v>
      </c>
      <c r="F125" s="124">
        <v>1</v>
      </c>
      <c r="G125" s="63"/>
      <c r="H125" s="53">
        <f t="shared" si="6"/>
        <v>0</v>
      </c>
      <c r="I125" s="54" t="str">
        <f t="shared" si="7"/>
        <v>C</v>
      </c>
      <c r="J125" s="57" t="s">
        <v>547</v>
      </c>
    </row>
    <row r="126" spans="1:10" ht="25.5" customHeight="1" x14ac:dyDescent="0.2">
      <c r="A126" s="55"/>
      <c r="B126" s="22" t="s">
        <v>493</v>
      </c>
      <c r="C126" s="56"/>
      <c r="D126" s="23" t="s">
        <v>536</v>
      </c>
      <c r="E126" s="11"/>
      <c r="F126" s="11"/>
      <c r="G126" s="11"/>
      <c r="H126" s="53" t="str">
        <f>+IF(AND(F126="",G126=""),"",ROUND(F126*G126,2))</f>
        <v/>
      </c>
      <c r="I126" s="54" t="str">
        <f>IF(E126&lt;&gt;"","C","")</f>
        <v/>
      </c>
      <c r="J126" s="11"/>
    </row>
    <row r="127" spans="1:10" ht="25.5" customHeight="1" x14ac:dyDescent="0.2">
      <c r="A127" s="18">
        <v>34</v>
      </c>
      <c r="B127" s="19" t="s">
        <v>494</v>
      </c>
      <c r="C127" s="56"/>
      <c r="D127" s="20" t="s">
        <v>537</v>
      </c>
      <c r="E127" s="18" t="s">
        <v>453</v>
      </c>
      <c r="F127" s="124">
        <v>107.72</v>
      </c>
      <c r="G127" s="63"/>
      <c r="H127" s="53">
        <f t="shared" si="6"/>
        <v>0</v>
      </c>
      <c r="I127" s="54" t="str">
        <f t="shared" si="7"/>
        <v>C</v>
      </c>
      <c r="J127" s="57" t="s">
        <v>547</v>
      </c>
    </row>
    <row r="128" spans="1:10" ht="25.5" customHeight="1" x14ac:dyDescent="0.2">
      <c r="A128" s="18">
        <v>35</v>
      </c>
      <c r="B128" s="19" t="s">
        <v>495</v>
      </c>
      <c r="C128" s="56"/>
      <c r="D128" s="20" t="s">
        <v>538</v>
      </c>
      <c r="E128" s="17" t="s">
        <v>925</v>
      </c>
      <c r="F128" s="124">
        <v>3</v>
      </c>
      <c r="G128" s="63"/>
      <c r="H128" s="53">
        <f t="shared" si="6"/>
        <v>0</v>
      </c>
      <c r="I128" s="54" t="str">
        <f t="shared" si="7"/>
        <v>C</v>
      </c>
      <c r="J128" s="57" t="s">
        <v>547</v>
      </c>
    </row>
    <row r="129" spans="1:10" ht="25.5" customHeight="1" x14ac:dyDescent="0.2">
      <c r="A129" s="18">
        <v>36</v>
      </c>
      <c r="B129" s="19" t="s">
        <v>496</v>
      </c>
      <c r="C129" s="56"/>
      <c r="D129" s="20" t="s">
        <v>539</v>
      </c>
      <c r="E129" s="17" t="s">
        <v>925</v>
      </c>
      <c r="F129" s="124">
        <v>81</v>
      </c>
      <c r="G129" s="63"/>
      <c r="H129" s="53">
        <f t="shared" si="6"/>
        <v>0</v>
      </c>
      <c r="I129" s="54" t="str">
        <f t="shared" si="7"/>
        <v>C</v>
      </c>
      <c r="J129" s="57" t="s">
        <v>547</v>
      </c>
    </row>
    <row r="130" spans="1:10" ht="25.5" customHeight="1" x14ac:dyDescent="0.2">
      <c r="A130" s="18">
        <v>37</v>
      </c>
      <c r="B130" s="19" t="s">
        <v>497</v>
      </c>
      <c r="C130" s="58" t="s">
        <v>243</v>
      </c>
      <c r="D130" s="20" t="s">
        <v>540</v>
      </c>
      <c r="E130" s="17" t="s">
        <v>925</v>
      </c>
      <c r="F130" s="124">
        <v>6</v>
      </c>
      <c r="G130" s="63"/>
      <c r="H130" s="53">
        <f t="shared" si="6"/>
        <v>0</v>
      </c>
      <c r="I130" s="54" t="str">
        <f t="shared" si="7"/>
        <v>C</v>
      </c>
      <c r="J130" s="57" t="s">
        <v>547</v>
      </c>
    </row>
    <row r="131" spans="1:10" ht="25.5" customHeight="1" x14ac:dyDescent="0.2">
      <c r="A131" s="18">
        <v>38</v>
      </c>
      <c r="B131" s="19" t="s">
        <v>498</v>
      </c>
      <c r="C131" s="58" t="s">
        <v>243</v>
      </c>
      <c r="D131" s="20" t="s">
        <v>541</v>
      </c>
      <c r="E131" s="18" t="s">
        <v>453</v>
      </c>
      <c r="F131" s="124">
        <v>174.12</v>
      </c>
      <c r="G131" s="63"/>
      <c r="H131" s="53">
        <f t="shared" si="6"/>
        <v>0</v>
      </c>
      <c r="I131" s="54" t="str">
        <f t="shared" si="7"/>
        <v>C</v>
      </c>
      <c r="J131" s="57" t="s">
        <v>547</v>
      </c>
    </row>
    <row r="132" spans="1:10" ht="25.5" customHeight="1" x14ac:dyDescent="0.2">
      <c r="A132" s="18">
        <v>39</v>
      </c>
      <c r="B132" s="19" t="s">
        <v>499</v>
      </c>
      <c r="C132" s="58" t="s">
        <v>243</v>
      </c>
      <c r="D132" s="20" t="s">
        <v>542</v>
      </c>
      <c r="E132" s="18" t="s">
        <v>453</v>
      </c>
      <c r="F132" s="124">
        <v>237.9</v>
      </c>
      <c r="G132" s="63"/>
      <c r="H132" s="53">
        <f t="shared" si="6"/>
        <v>0</v>
      </c>
      <c r="I132" s="54" t="str">
        <f t="shared" si="7"/>
        <v>C</v>
      </c>
      <c r="J132" s="57" t="s">
        <v>547</v>
      </c>
    </row>
    <row r="133" spans="1:10" ht="25.5" customHeight="1" x14ac:dyDescent="0.2">
      <c r="A133" s="18">
        <v>40</v>
      </c>
      <c r="B133" s="19" t="s">
        <v>500</v>
      </c>
      <c r="C133" s="58" t="s">
        <v>243</v>
      </c>
      <c r="D133" s="20" t="s">
        <v>543</v>
      </c>
      <c r="E133" s="18" t="s">
        <v>453</v>
      </c>
      <c r="F133" s="124">
        <v>133.44999999999999</v>
      </c>
      <c r="G133" s="63"/>
      <c r="H133" s="53">
        <f t="shared" si="6"/>
        <v>0</v>
      </c>
      <c r="I133" s="54" t="str">
        <f t="shared" si="7"/>
        <v>C</v>
      </c>
      <c r="J133" s="57" t="s">
        <v>547</v>
      </c>
    </row>
    <row r="134" spans="1:10" ht="25.5" customHeight="1" x14ac:dyDescent="0.2">
      <c r="A134" s="18">
        <v>41</v>
      </c>
      <c r="B134" s="19" t="s">
        <v>501</v>
      </c>
      <c r="C134" s="58" t="s">
        <v>243</v>
      </c>
      <c r="D134" s="20" t="s">
        <v>544</v>
      </c>
      <c r="E134" s="18" t="s">
        <v>453</v>
      </c>
      <c r="F134" s="124">
        <v>122</v>
      </c>
      <c r="G134" s="63"/>
      <c r="H134" s="53">
        <f t="shared" si="6"/>
        <v>0</v>
      </c>
      <c r="I134" s="54" t="str">
        <f t="shared" si="7"/>
        <v>C</v>
      </c>
      <c r="J134" s="57" t="s">
        <v>547</v>
      </c>
    </row>
    <row r="135" spans="1:10" ht="25.5" customHeight="1" x14ac:dyDescent="0.2">
      <c r="A135" s="18">
        <v>42</v>
      </c>
      <c r="B135" s="19" t="s">
        <v>503</v>
      </c>
      <c r="C135" s="56"/>
      <c r="D135" s="20" t="s">
        <v>546</v>
      </c>
      <c r="E135" s="18" t="s">
        <v>453</v>
      </c>
      <c r="F135" s="124">
        <v>122.78</v>
      </c>
      <c r="G135" s="63"/>
      <c r="H135" s="53">
        <f t="shared" si="6"/>
        <v>0</v>
      </c>
      <c r="I135" s="54" t="str">
        <f t="shared" si="7"/>
        <v>C</v>
      </c>
      <c r="J135" s="57" t="s">
        <v>547</v>
      </c>
    </row>
    <row r="136" spans="1:10" ht="25.5" customHeight="1" x14ac:dyDescent="0.2">
      <c r="A136" s="55"/>
      <c r="B136" s="56"/>
      <c r="C136" s="56"/>
      <c r="D136" s="59"/>
      <c r="E136" s="58"/>
      <c r="F136" s="55"/>
      <c r="G136" s="55"/>
      <c r="H136" s="60"/>
      <c r="I136" s="60"/>
      <c r="J136" s="60"/>
    </row>
    <row r="137" spans="1:10" ht="25.5" customHeight="1" x14ac:dyDescent="0.2">
      <c r="A137" s="11"/>
      <c r="B137" s="11"/>
      <c r="C137" s="11"/>
      <c r="D137" s="52" t="s">
        <v>548</v>
      </c>
      <c r="E137" s="11"/>
      <c r="F137" s="11"/>
      <c r="G137" s="11"/>
      <c r="H137" s="53" t="str">
        <f t="shared" si="6"/>
        <v/>
      </c>
      <c r="I137" s="54" t="str">
        <f t="shared" si="7"/>
        <v/>
      </c>
      <c r="J137" s="11"/>
    </row>
    <row r="138" spans="1:10" ht="25.5" customHeight="1" x14ac:dyDescent="0.2">
      <c r="A138" s="18">
        <v>1</v>
      </c>
      <c r="B138" s="21" t="s">
        <v>346</v>
      </c>
      <c r="C138" s="58" t="s">
        <v>243</v>
      </c>
      <c r="D138" s="15" t="s">
        <v>1043</v>
      </c>
      <c r="E138" s="24" t="s">
        <v>453</v>
      </c>
      <c r="F138" s="124">
        <v>246.67</v>
      </c>
      <c r="G138" s="55">
        <f>G52</f>
        <v>0</v>
      </c>
      <c r="H138" s="53">
        <f t="shared" si="6"/>
        <v>0</v>
      </c>
      <c r="I138" s="54" t="str">
        <f t="shared" si="7"/>
        <v>C</v>
      </c>
      <c r="J138" s="57" t="s">
        <v>597</v>
      </c>
    </row>
    <row r="139" spans="1:10" ht="25.5" customHeight="1" x14ac:dyDescent="0.2">
      <c r="A139" s="55"/>
      <c r="B139" s="22" t="s">
        <v>549</v>
      </c>
      <c r="C139" s="56"/>
      <c r="D139" s="23" t="s">
        <v>573</v>
      </c>
      <c r="E139" s="11"/>
      <c r="F139" s="11"/>
      <c r="G139" s="11"/>
      <c r="H139" s="53" t="str">
        <f>+IF(AND(F139="",G139=""),"",ROUND(F139*G139,2))</f>
        <v/>
      </c>
      <c r="I139" s="54" t="str">
        <f>IF(E139&lt;&gt;"","C","")</f>
        <v/>
      </c>
      <c r="J139" s="11"/>
    </row>
    <row r="140" spans="1:10" ht="25.5" customHeight="1" x14ac:dyDescent="0.2">
      <c r="A140" s="18">
        <v>2</v>
      </c>
      <c r="B140" s="21" t="s">
        <v>550</v>
      </c>
      <c r="C140" s="56"/>
      <c r="D140" s="15" t="s">
        <v>574</v>
      </c>
      <c r="E140" s="24" t="s">
        <v>453</v>
      </c>
      <c r="F140" s="124">
        <v>4.0999999999999996</v>
      </c>
      <c r="G140" s="63"/>
      <c r="H140" s="53">
        <f t="shared" si="6"/>
        <v>0</v>
      </c>
      <c r="I140" s="54" t="str">
        <f t="shared" si="7"/>
        <v>C</v>
      </c>
      <c r="J140" s="57" t="s">
        <v>597</v>
      </c>
    </row>
    <row r="141" spans="1:10" ht="25.5" customHeight="1" x14ac:dyDescent="0.2">
      <c r="A141" s="18">
        <v>3</v>
      </c>
      <c r="B141" s="21" t="s">
        <v>551</v>
      </c>
      <c r="C141" s="56"/>
      <c r="D141" s="15" t="s">
        <v>575</v>
      </c>
      <c r="E141" s="24" t="s">
        <v>453</v>
      </c>
      <c r="F141" s="124">
        <v>91.25</v>
      </c>
      <c r="G141" s="63"/>
      <c r="H141" s="53">
        <f t="shared" si="6"/>
        <v>0</v>
      </c>
      <c r="I141" s="54" t="str">
        <f t="shared" si="7"/>
        <v>C</v>
      </c>
      <c r="J141" s="57" t="s">
        <v>597</v>
      </c>
    </row>
    <row r="142" spans="1:10" ht="25.5" customHeight="1" x14ac:dyDescent="0.2">
      <c r="A142" s="18">
        <v>4</v>
      </c>
      <c r="B142" s="21" t="s">
        <v>552</v>
      </c>
      <c r="C142" s="56"/>
      <c r="D142" s="15" t="s">
        <v>576</v>
      </c>
      <c r="E142" s="24" t="s">
        <v>453</v>
      </c>
      <c r="F142" s="124">
        <v>312.61</v>
      </c>
      <c r="G142" s="63"/>
      <c r="H142" s="53">
        <f t="shared" si="6"/>
        <v>0</v>
      </c>
      <c r="I142" s="54" t="str">
        <f t="shared" si="7"/>
        <v>C</v>
      </c>
      <c r="J142" s="57" t="s">
        <v>597</v>
      </c>
    </row>
    <row r="143" spans="1:10" ht="25.5" customHeight="1" x14ac:dyDescent="0.2">
      <c r="A143" s="18">
        <v>5</v>
      </c>
      <c r="B143" s="21" t="s">
        <v>553</v>
      </c>
      <c r="C143" s="56"/>
      <c r="D143" s="15" t="s">
        <v>577</v>
      </c>
      <c r="E143" s="24" t="s">
        <v>453</v>
      </c>
      <c r="F143" s="125">
        <v>1236.9000000000001</v>
      </c>
      <c r="G143" s="63"/>
      <c r="H143" s="53">
        <f t="shared" si="6"/>
        <v>0</v>
      </c>
      <c r="I143" s="54" t="str">
        <f t="shared" si="7"/>
        <v>C</v>
      </c>
      <c r="J143" s="57" t="s">
        <v>597</v>
      </c>
    </row>
    <row r="144" spans="1:10" ht="25.5" customHeight="1" x14ac:dyDescent="0.2">
      <c r="A144" s="18">
        <v>6</v>
      </c>
      <c r="B144" s="21" t="s">
        <v>554</v>
      </c>
      <c r="C144" s="56"/>
      <c r="D144" s="15" t="s">
        <v>578</v>
      </c>
      <c r="E144" s="24" t="s">
        <v>453</v>
      </c>
      <c r="F144" s="124">
        <v>251.4</v>
      </c>
      <c r="G144" s="63"/>
      <c r="H144" s="53">
        <f t="shared" si="6"/>
        <v>0</v>
      </c>
      <c r="I144" s="54" t="str">
        <f t="shared" si="7"/>
        <v>C</v>
      </c>
      <c r="J144" s="57" t="s">
        <v>597</v>
      </c>
    </row>
    <row r="145" spans="1:10" ht="25.5" customHeight="1" x14ac:dyDescent="0.2">
      <c r="A145" s="18">
        <v>7</v>
      </c>
      <c r="B145" s="21" t="s">
        <v>555</v>
      </c>
      <c r="C145" s="56"/>
      <c r="D145" s="15" t="s">
        <v>579</v>
      </c>
      <c r="E145" s="24" t="s">
        <v>453</v>
      </c>
      <c r="F145" s="124">
        <v>361</v>
      </c>
      <c r="G145" s="63"/>
      <c r="H145" s="53">
        <f t="shared" si="6"/>
        <v>0</v>
      </c>
      <c r="I145" s="54" t="str">
        <f t="shared" si="7"/>
        <v>C</v>
      </c>
      <c r="J145" s="57" t="s">
        <v>597</v>
      </c>
    </row>
    <row r="146" spans="1:10" ht="25.5" customHeight="1" x14ac:dyDescent="0.2">
      <c r="A146" s="18">
        <v>8</v>
      </c>
      <c r="B146" s="21" t="s">
        <v>556</v>
      </c>
      <c r="C146" s="56"/>
      <c r="D146" s="15" t="s">
        <v>580</v>
      </c>
      <c r="E146" s="24" t="s">
        <v>453</v>
      </c>
      <c r="F146" s="124">
        <v>44.89</v>
      </c>
      <c r="G146" s="63"/>
      <c r="H146" s="53">
        <f t="shared" si="6"/>
        <v>0</v>
      </c>
      <c r="I146" s="54" t="str">
        <f t="shared" si="7"/>
        <v>C</v>
      </c>
      <c r="J146" s="57" t="s">
        <v>597</v>
      </c>
    </row>
    <row r="147" spans="1:10" ht="25.5" customHeight="1" x14ac:dyDescent="0.2">
      <c r="A147" s="18">
        <v>9</v>
      </c>
      <c r="B147" s="21" t="s">
        <v>557</v>
      </c>
      <c r="C147" s="56"/>
      <c r="D147" s="15" t="s">
        <v>581</v>
      </c>
      <c r="E147" s="24" t="s">
        <v>453</v>
      </c>
      <c r="F147" s="124">
        <v>668.95</v>
      </c>
      <c r="G147" s="63"/>
      <c r="H147" s="53">
        <f t="shared" si="6"/>
        <v>0</v>
      </c>
      <c r="I147" s="54" t="str">
        <f t="shared" si="7"/>
        <v>C</v>
      </c>
      <c r="J147" s="57" t="s">
        <v>597</v>
      </c>
    </row>
    <row r="148" spans="1:10" ht="25.5" customHeight="1" x14ac:dyDescent="0.2">
      <c r="A148" s="18">
        <v>10</v>
      </c>
      <c r="B148" s="21" t="s">
        <v>558</v>
      </c>
      <c r="C148" s="56"/>
      <c r="D148" s="15" t="s">
        <v>582</v>
      </c>
      <c r="E148" s="24" t="s">
        <v>453</v>
      </c>
      <c r="F148" s="124">
        <v>47.2</v>
      </c>
      <c r="G148" s="63"/>
      <c r="H148" s="53">
        <f t="shared" si="6"/>
        <v>0</v>
      </c>
      <c r="I148" s="54" t="str">
        <f t="shared" si="7"/>
        <v>C</v>
      </c>
      <c r="J148" s="57" t="s">
        <v>597</v>
      </c>
    </row>
    <row r="149" spans="1:10" ht="25.5" customHeight="1" x14ac:dyDescent="0.2">
      <c r="A149" s="18">
        <v>11</v>
      </c>
      <c r="B149" s="19" t="s">
        <v>464</v>
      </c>
      <c r="C149" s="56"/>
      <c r="D149" s="20" t="s">
        <v>507</v>
      </c>
      <c r="E149" s="18" t="s">
        <v>453</v>
      </c>
      <c r="F149" s="124">
        <v>160.12</v>
      </c>
      <c r="G149" s="63"/>
      <c r="H149" s="53">
        <f>+IF(AND(F149="",G149=""),"",ROUND(F149*G149,2))</f>
        <v>0</v>
      </c>
      <c r="I149" s="54" t="str">
        <f>IF(E149&lt;&gt;"","C","")</f>
        <v>C</v>
      </c>
      <c r="J149" s="57" t="s">
        <v>597</v>
      </c>
    </row>
    <row r="150" spans="1:10" ht="25.5" customHeight="1" x14ac:dyDescent="0.2">
      <c r="A150" s="55"/>
      <c r="B150" s="22" t="s">
        <v>559</v>
      </c>
      <c r="C150" s="56"/>
      <c r="D150" s="23" t="s">
        <v>583</v>
      </c>
      <c r="E150" s="11"/>
      <c r="F150" s="11"/>
      <c r="G150" s="11"/>
      <c r="H150" s="53" t="str">
        <f>+IF(AND(F150="",G150=""),"",ROUND(F150*G150,2))</f>
        <v/>
      </c>
      <c r="I150" s="54" t="str">
        <f>IF(E150&lt;&gt;"","C","")</f>
        <v/>
      </c>
      <c r="J150" s="11"/>
    </row>
    <row r="151" spans="1:10" ht="25.5" customHeight="1" x14ac:dyDescent="0.2">
      <c r="A151" s="18">
        <v>12</v>
      </c>
      <c r="B151" s="21" t="s">
        <v>560</v>
      </c>
      <c r="C151" s="56"/>
      <c r="D151" s="15" t="s">
        <v>584</v>
      </c>
      <c r="E151" s="24" t="s">
        <v>453</v>
      </c>
      <c r="F151" s="124">
        <v>234.25</v>
      </c>
      <c r="G151" s="63"/>
      <c r="H151" s="53">
        <f t="shared" si="6"/>
        <v>0</v>
      </c>
      <c r="I151" s="54" t="str">
        <f t="shared" si="7"/>
        <v>C</v>
      </c>
      <c r="J151" s="57" t="s">
        <v>597</v>
      </c>
    </row>
    <row r="152" spans="1:10" ht="25.5" customHeight="1" x14ac:dyDescent="0.2">
      <c r="A152" s="18">
        <v>13</v>
      </c>
      <c r="B152" s="21" t="s">
        <v>561</v>
      </c>
      <c r="C152" s="56"/>
      <c r="D152" s="15" t="s">
        <v>585</v>
      </c>
      <c r="E152" s="24" t="s">
        <v>453</v>
      </c>
      <c r="F152" s="125">
        <v>1488.04</v>
      </c>
      <c r="G152" s="63"/>
      <c r="H152" s="53">
        <f t="shared" si="6"/>
        <v>0</v>
      </c>
      <c r="I152" s="54" t="str">
        <f t="shared" si="7"/>
        <v>C</v>
      </c>
      <c r="J152" s="57" t="s">
        <v>597</v>
      </c>
    </row>
    <row r="153" spans="1:10" ht="25.5" customHeight="1" x14ac:dyDescent="0.2">
      <c r="A153" s="18">
        <v>14</v>
      </c>
      <c r="B153" s="21" t="s">
        <v>562</v>
      </c>
      <c r="C153" s="56"/>
      <c r="D153" s="15" t="s">
        <v>586</v>
      </c>
      <c r="E153" s="24" t="s">
        <v>453</v>
      </c>
      <c r="F153" s="124">
        <v>107.6</v>
      </c>
      <c r="G153" s="63"/>
      <c r="H153" s="53">
        <f t="shared" si="6"/>
        <v>0</v>
      </c>
      <c r="I153" s="54" t="str">
        <f t="shared" si="7"/>
        <v>C</v>
      </c>
      <c r="J153" s="57" t="s">
        <v>597</v>
      </c>
    </row>
    <row r="154" spans="1:10" ht="25.5" customHeight="1" x14ac:dyDescent="0.2">
      <c r="A154" s="18">
        <v>15</v>
      </c>
      <c r="B154" s="21" t="s">
        <v>563</v>
      </c>
      <c r="C154" s="56"/>
      <c r="D154" s="15" t="s">
        <v>587</v>
      </c>
      <c r="E154" s="24" t="s">
        <v>453</v>
      </c>
      <c r="F154" s="124">
        <v>181.85</v>
      </c>
      <c r="G154" s="63"/>
      <c r="H154" s="53">
        <f t="shared" si="6"/>
        <v>0</v>
      </c>
      <c r="I154" s="54" t="str">
        <f t="shared" si="7"/>
        <v>C</v>
      </c>
      <c r="J154" s="57" t="s">
        <v>597</v>
      </c>
    </row>
    <row r="155" spans="1:10" ht="25.5" customHeight="1" x14ac:dyDescent="0.2">
      <c r="A155" s="18">
        <v>16</v>
      </c>
      <c r="B155" s="21" t="s">
        <v>564</v>
      </c>
      <c r="C155" s="56"/>
      <c r="D155" s="15" t="s">
        <v>588</v>
      </c>
      <c r="E155" s="24" t="s">
        <v>453</v>
      </c>
      <c r="F155" s="124">
        <v>52.4</v>
      </c>
      <c r="G155" s="63"/>
      <c r="H155" s="53">
        <f t="shared" si="6"/>
        <v>0</v>
      </c>
      <c r="I155" s="54" t="str">
        <f t="shared" si="7"/>
        <v>C</v>
      </c>
      <c r="J155" s="57" t="s">
        <v>597</v>
      </c>
    </row>
    <row r="156" spans="1:10" ht="25.5" customHeight="1" x14ac:dyDescent="0.2">
      <c r="A156" s="18">
        <v>17</v>
      </c>
      <c r="B156" s="21" t="s">
        <v>565</v>
      </c>
      <c r="C156" s="56"/>
      <c r="D156" s="15" t="s">
        <v>589</v>
      </c>
      <c r="E156" s="24" t="s">
        <v>453</v>
      </c>
      <c r="F156" s="124">
        <v>446.33</v>
      </c>
      <c r="G156" s="63"/>
      <c r="H156" s="53">
        <f t="shared" si="6"/>
        <v>0</v>
      </c>
      <c r="I156" s="54" t="str">
        <f t="shared" si="7"/>
        <v>C</v>
      </c>
      <c r="J156" s="57" t="s">
        <v>597</v>
      </c>
    </row>
    <row r="157" spans="1:10" ht="25.5" customHeight="1" x14ac:dyDescent="0.2">
      <c r="A157" s="18">
        <v>18</v>
      </c>
      <c r="B157" s="21" t="s">
        <v>566</v>
      </c>
      <c r="C157" s="56"/>
      <c r="D157" s="15" t="s">
        <v>590</v>
      </c>
      <c r="E157" s="24" t="s">
        <v>453</v>
      </c>
      <c r="F157" s="124">
        <v>446.33</v>
      </c>
      <c r="G157" s="63"/>
      <c r="H157" s="53">
        <f t="shared" si="6"/>
        <v>0</v>
      </c>
      <c r="I157" s="54" t="str">
        <f t="shared" si="7"/>
        <v>C</v>
      </c>
      <c r="J157" s="57" t="s">
        <v>597</v>
      </c>
    </row>
    <row r="158" spans="1:10" ht="25.5" customHeight="1" x14ac:dyDescent="0.2">
      <c r="A158" s="18">
        <v>19</v>
      </c>
      <c r="B158" s="21" t="s">
        <v>567</v>
      </c>
      <c r="C158" s="58" t="s">
        <v>243</v>
      </c>
      <c r="D158" s="15" t="s">
        <v>591</v>
      </c>
      <c r="E158" s="24" t="s">
        <v>453</v>
      </c>
      <c r="F158" s="124">
        <v>504.92</v>
      </c>
      <c r="G158" s="63"/>
      <c r="H158" s="53">
        <f t="shared" si="6"/>
        <v>0</v>
      </c>
      <c r="I158" s="54" t="str">
        <f t="shared" si="7"/>
        <v>C</v>
      </c>
      <c r="J158" s="57" t="s">
        <v>597</v>
      </c>
    </row>
    <row r="159" spans="1:10" ht="25.5" customHeight="1" x14ac:dyDescent="0.2">
      <c r="A159" s="18">
        <v>20</v>
      </c>
      <c r="B159" s="21" t="s">
        <v>568</v>
      </c>
      <c r="C159" s="56"/>
      <c r="D159" s="15" t="s">
        <v>592</v>
      </c>
      <c r="E159" s="24" t="s">
        <v>453</v>
      </c>
      <c r="F159" s="124">
        <v>275.49</v>
      </c>
      <c r="G159" s="63"/>
      <c r="H159" s="53">
        <f t="shared" si="6"/>
        <v>0</v>
      </c>
      <c r="I159" s="54" t="str">
        <f t="shared" si="7"/>
        <v>C</v>
      </c>
      <c r="J159" s="57" t="s">
        <v>597</v>
      </c>
    </row>
    <row r="160" spans="1:10" ht="25.5" customHeight="1" x14ac:dyDescent="0.2">
      <c r="A160" s="18">
        <v>21</v>
      </c>
      <c r="B160" s="21" t="s">
        <v>569</v>
      </c>
      <c r="C160" s="58" t="s">
        <v>243</v>
      </c>
      <c r="D160" s="15" t="s">
        <v>593</v>
      </c>
      <c r="E160" s="24" t="s">
        <v>453</v>
      </c>
      <c r="F160" s="124">
        <v>387.52</v>
      </c>
      <c r="G160" s="63"/>
      <c r="H160" s="53">
        <f t="shared" si="6"/>
        <v>0</v>
      </c>
      <c r="I160" s="54" t="str">
        <f t="shared" si="7"/>
        <v>C</v>
      </c>
      <c r="J160" s="57" t="s">
        <v>597</v>
      </c>
    </row>
    <row r="161" spans="1:10" ht="25.5" customHeight="1" x14ac:dyDescent="0.2">
      <c r="A161" s="18">
        <v>22</v>
      </c>
      <c r="B161" s="21" t="s">
        <v>570</v>
      </c>
      <c r="C161" s="58" t="s">
        <v>243</v>
      </c>
      <c r="D161" s="15" t="s">
        <v>594</v>
      </c>
      <c r="E161" s="24" t="s">
        <v>453</v>
      </c>
      <c r="F161" s="124">
        <v>234.8</v>
      </c>
      <c r="G161" s="63"/>
      <c r="H161" s="53">
        <f t="shared" si="6"/>
        <v>0</v>
      </c>
      <c r="I161" s="54" t="str">
        <f t="shared" si="7"/>
        <v>C</v>
      </c>
      <c r="J161" s="57" t="s">
        <v>597</v>
      </c>
    </row>
    <row r="162" spans="1:10" ht="25.5" customHeight="1" x14ac:dyDescent="0.2">
      <c r="A162" s="18">
        <v>23</v>
      </c>
      <c r="B162" s="21" t="s">
        <v>571</v>
      </c>
      <c r="C162" s="56"/>
      <c r="D162" s="15" t="s">
        <v>595</v>
      </c>
      <c r="E162" s="24" t="s">
        <v>453</v>
      </c>
      <c r="F162" s="124">
        <v>66.680000000000007</v>
      </c>
      <c r="G162" s="63"/>
      <c r="H162" s="53">
        <f t="shared" si="6"/>
        <v>0</v>
      </c>
      <c r="I162" s="54" t="str">
        <f t="shared" si="7"/>
        <v>C</v>
      </c>
      <c r="J162" s="57" t="s">
        <v>597</v>
      </c>
    </row>
    <row r="163" spans="1:10" ht="25.5" customHeight="1" x14ac:dyDescent="0.2">
      <c r="A163" s="85">
        <v>24</v>
      </c>
      <c r="B163" s="14" t="s">
        <v>411</v>
      </c>
      <c r="C163" s="56"/>
      <c r="D163" s="16" t="s">
        <v>412</v>
      </c>
      <c r="E163" s="11" t="s">
        <v>453</v>
      </c>
      <c r="F163" s="119">
        <v>47</v>
      </c>
      <c r="G163" s="63"/>
      <c r="H163" s="53">
        <f>+IF(AND(F163="",G163=""),"",ROUND(F163*G163,2))</f>
        <v>0</v>
      </c>
      <c r="I163" s="54" t="str">
        <f>IF(E163&lt;&gt;"","C","")</f>
        <v>C</v>
      </c>
      <c r="J163" s="57" t="s">
        <v>597</v>
      </c>
    </row>
    <row r="164" spans="1:10" ht="25.5" customHeight="1" x14ac:dyDescent="0.2">
      <c r="A164" s="18">
        <v>25</v>
      </c>
      <c r="B164" s="21" t="s">
        <v>572</v>
      </c>
      <c r="C164" s="56"/>
      <c r="D164" s="15" t="s">
        <v>596</v>
      </c>
      <c r="E164" s="17" t="s">
        <v>925</v>
      </c>
      <c r="F164" s="124">
        <v>4</v>
      </c>
      <c r="G164" s="63"/>
      <c r="H164" s="53">
        <f t="shared" si="6"/>
        <v>0</v>
      </c>
      <c r="I164" s="54" t="str">
        <f t="shared" si="7"/>
        <v>C</v>
      </c>
      <c r="J164" s="57" t="s">
        <v>597</v>
      </c>
    </row>
    <row r="165" spans="1:10" ht="25.5" customHeight="1" x14ac:dyDescent="0.2">
      <c r="A165" s="18">
        <v>26</v>
      </c>
      <c r="B165" s="19" t="s">
        <v>478</v>
      </c>
      <c r="C165" s="58" t="s">
        <v>243</v>
      </c>
      <c r="D165" s="20" t="s">
        <v>521</v>
      </c>
      <c r="E165" s="18" t="s">
        <v>456</v>
      </c>
      <c r="F165" s="124">
        <v>253.15</v>
      </c>
      <c r="G165" s="63"/>
      <c r="H165" s="53">
        <f>+IF(AND(F165="",G165=""),"",ROUND(F165*G165,2))</f>
        <v>0</v>
      </c>
      <c r="I165" s="54" t="str">
        <f>IF(E165&lt;&gt;"","C","")</f>
        <v>C</v>
      </c>
      <c r="J165" s="57" t="s">
        <v>597</v>
      </c>
    </row>
    <row r="166" spans="1:10" ht="25.5" customHeight="1" x14ac:dyDescent="0.2">
      <c r="A166" s="18">
        <v>27</v>
      </c>
      <c r="B166" s="19" t="s">
        <v>479</v>
      </c>
      <c r="C166" s="58" t="s">
        <v>243</v>
      </c>
      <c r="D166" s="20" t="s">
        <v>522</v>
      </c>
      <c r="E166" s="18" t="s">
        <v>456</v>
      </c>
      <c r="F166" s="124">
        <v>253.15</v>
      </c>
      <c r="G166" s="63"/>
      <c r="H166" s="53">
        <f>+IF(AND(F166="",G166=""),"",ROUND(F166*G166,2))</f>
        <v>0</v>
      </c>
      <c r="I166" s="54" t="str">
        <f>IF(E166&lt;&gt;"","C","")</f>
        <v>C</v>
      </c>
      <c r="J166" s="57" t="s">
        <v>597</v>
      </c>
    </row>
    <row r="167" spans="1:10" ht="25.5" customHeight="1" x14ac:dyDescent="0.2">
      <c r="A167" s="18">
        <v>28</v>
      </c>
      <c r="B167" s="19" t="s">
        <v>480</v>
      </c>
      <c r="C167" s="56"/>
      <c r="D167" s="20" t="s">
        <v>523</v>
      </c>
      <c r="E167" s="18" t="s">
        <v>456</v>
      </c>
      <c r="F167" s="124">
        <v>73.75</v>
      </c>
      <c r="G167" s="63"/>
      <c r="H167" s="53">
        <f>+IF(AND(F167="",G167=""),"",ROUND(F167*G167,2))</f>
        <v>0</v>
      </c>
      <c r="I167" s="54" t="str">
        <f>IF(E167&lt;&gt;"","C","")</f>
        <v>C</v>
      </c>
      <c r="J167" s="57" t="s">
        <v>597</v>
      </c>
    </row>
    <row r="168" spans="1:10" ht="25.5" customHeight="1" x14ac:dyDescent="0.2">
      <c r="A168" s="55"/>
      <c r="B168" s="56"/>
      <c r="C168" s="56"/>
      <c r="D168" s="59"/>
      <c r="E168" s="58"/>
      <c r="F168" s="55"/>
      <c r="G168" s="55"/>
      <c r="H168" s="60"/>
      <c r="I168" s="60"/>
      <c r="J168" s="60"/>
    </row>
    <row r="169" spans="1:10" ht="25.5" customHeight="1" x14ac:dyDescent="0.2">
      <c r="A169" s="11"/>
      <c r="B169" s="11"/>
      <c r="C169" s="11"/>
      <c r="D169" s="52" t="s">
        <v>988</v>
      </c>
      <c r="E169" s="11"/>
      <c r="F169" s="11"/>
      <c r="G169" s="11"/>
      <c r="H169" s="53" t="str">
        <f t="shared" si="6"/>
        <v/>
      </c>
      <c r="I169" s="54" t="str">
        <f t="shared" si="7"/>
        <v/>
      </c>
      <c r="J169" s="11"/>
    </row>
    <row r="170" spans="1:10" ht="25.5" customHeight="1" x14ac:dyDescent="0.2">
      <c r="A170" s="84">
        <v>1</v>
      </c>
      <c r="B170" s="31" t="s">
        <v>605</v>
      </c>
      <c r="C170" s="56"/>
      <c r="D170" s="32" t="s">
        <v>661</v>
      </c>
      <c r="E170" s="17" t="s">
        <v>925</v>
      </c>
      <c r="F170" s="123">
        <v>1</v>
      </c>
      <c r="G170" s="63"/>
      <c r="H170" s="53">
        <f t="shared" ref="H170:H232" si="8">+IF(AND(F170="",G170=""),"",ROUND(F170*G170,2))</f>
        <v>0</v>
      </c>
      <c r="I170" s="54" t="str">
        <f t="shared" ref="I170:I232" si="9">IF(E170&lt;&gt;"","C","")</f>
        <v>C</v>
      </c>
      <c r="J170" s="57" t="s">
        <v>718</v>
      </c>
    </row>
    <row r="171" spans="1:10" ht="25.5" customHeight="1" x14ac:dyDescent="0.2">
      <c r="A171" s="17">
        <v>2</v>
      </c>
      <c r="B171" s="28" t="s">
        <v>606</v>
      </c>
      <c r="C171" s="56"/>
      <c r="D171" s="29" t="s">
        <v>662</v>
      </c>
      <c r="E171" s="17" t="s">
        <v>925</v>
      </c>
      <c r="F171" s="118">
        <v>3</v>
      </c>
      <c r="G171" s="63"/>
      <c r="H171" s="53">
        <f t="shared" si="8"/>
        <v>0</v>
      </c>
      <c r="I171" s="54" t="str">
        <f t="shared" si="9"/>
        <v>C</v>
      </c>
      <c r="J171" s="57" t="s">
        <v>718</v>
      </c>
    </row>
    <row r="172" spans="1:10" ht="25.5" customHeight="1" x14ac:dyDescent="0.2">
      <c r="A172" s="25">
        <v>3</v>
      </c>
      <c r="B172" s="28" t="s">
        <v>607</v>
      </c>
      <c r="C172" s="56"/>
      <c r="D172" s="29" t="s">
        <v>663</v>
      </c>
      <c r="E172" s="17" t="s">
        <v>925</v>
      </c>
      <c r="F172" s="118">
        <v>3</v>
      </c>
      <c r="G172" s="63"/>
      <c r="H172" s="53">
        <f t="shared" si="8"/>
        <v>0</v>
      </c>
      <c r="I172" s="54" t="str">
        <f t="shared" si="9"/>
        <v>C</v>
      </c>
      <c r="J172" s="57" t="s">
        <v>718</v>
      </c>
    </row>
    <row r="173" spans="1:10" ht="25.5" customHeight="1" x14ac:dyDescent="0.2">
      <c r="A173" s="25">
        <v>4</v>
      </c>
      <c r="B173" s="33" t="s">
        <v>608</v>
      </c>
      <c r="C173" s="58" t="s">
        <v>243</v>
      </c>
      <c r="D173" s="29" t="s">
        <v>664</v>
      </c>
      <c r="E173" s="17" t="s">
        <v>925</v>
      </c>
      <c r="F173" s="118">
        <v>1</v>
      </c>
      <c r="G173" s="63"/>
      <c r="H173" s="53">
        <f t="shared" si="8"/>
        <v>0</v>
      </c>
      <c r="I173" s="54" t="str">
        <f t="shared" si="9"/>
        <v>C</v>
      </c>
      <c r="J173" s="57" t="s">
        <v>718</v>
      </c>
    </row>
    <row r="174" spans="1:10" ht="25.5" customHeight="1" x14ac:dyDescent="0.2">
      <c r="A174" s="25">
        <v>5</v>
      </c>
      <c r="B174" s="28" t="s">
        <v>609</v>
      </c>
      <c r="C174" s="58" t="s">
        <v>243</v>
      </c>
      <c r="D174" s="29" t="s">
        <v>665</v>
      </c>
      <c r="E174" s="17" t="s">
        <v>925</v>
      </c>
      <c r="F174" s="118">
        <v>1</v>
      </c>
      <c r="G174" s="63"/>
      <c r="H174" s="53">
        <f t="shared" si="8"/>
        <v>0</v>
      </c>
      <c r="I174" s="54" t="str">
        <f t="shared" si="9"/>
        <v>C</v>
      </c>
      <c r="J174" s="57" t="s">
        <v>718</v>
      </c>
    </row>
    <row r="175" spans="1:10" ht="25.5" customHeight="1" x14ac:dyDescent="0.2">
      <c r="A175" s="25">
        <v>6</v>
      </c>
      <c r="B175" s="28" t="s">
        <v>610</v>
      </c>
      <c r="C175" s="58" t="s">
        <v>243</v>
      </c>
      <c r="D175" s="29" t="s">
        <v>666</v>
      </c>
      <c r="E175" s="17" t="s">
        <v>925</v>
      </c>
      <c r="F175" s="118">
        <v>1</v>
      </c>
      <c r="G175" s="63"/>
      <c r="H175" s="53">
        <f t="shared" si="8"/>
        <v>0</v>
      </c>
      <c r="I175" s="54" t="str">
        <f t="shared" si="9"/>
        <v>C</v>
      </c>
      <c r="J175" s="57" t="s">
        <v>718</v>
      </c>
    </row>
    <row r="176" spans="1:10" ht="25.5" customHeight="1" x14ac:dyDescent="0.2">
      <c r="A176" s="25">
        <v>7</v>
      </c>
      <c r="B176" s="28" t="s">
        <v>611</v>
      </c>
      <c r="C176" s="58" t="s">
        <v>243</v>
      </c>
      <c r="D176" s="29" t="s">
        <v>667</v>
      </c>
      <c r="E176" s="17" t="s">
        <v>925</v>
      </c>
      <c r="F176" s="118">
        <v>1</v>
      </c>
      <c r="G176" s="63"/>
      <c r="H176" s="53">
        <f t="shared" si="8"/>
        <v>0</v>
      </c>
      <c r="I176" s="54" t="str">
        <f t="shared" si="9"/>
        <v>C</v>
      </c>
      <c r="J176" s="57" t="s">
        <v>718</v>
      </c>
    </row>
    <row r="177" spans="1:10" ht="25.5" customHeight="1" x14ac:dyDescent="0.2">
      <c r="A177" s="25">
        <v>8</v>
      </c>
      <c r="B177" s="28" t="s">
        <v>612</v>
      </c>
      <c r="C177" s="58" t="s">
        <v>243</v>
      </c>
      <c r="D177" s="29" t="s">
        <v>668</v>
      </c>
      <c r="E177" s="17" t="s">
        <v>925</v>
      </c>
      <c r="F177" s="118">
        <v>1</v>
      </c>
      <c r="G177" s="63"/>
      <c r="H177" s="53">
        <f t="shared" si="8"/>
        <v>0</v>
      </c>
      <c r="I177" s="54" t="str">
        <f t="shared" si="9"/>
        <v>C</v>
      </c>
      <c r="J177" s="57" t="s">
        <v>718</v>
      </c>
    </row>
    <row r="178" spans="1:10" ht="25.5" customHeight="1" x14ac:dyDescent="0.2">
      <c r="A178" s="25">
        <v>9</v>
      </c>
      <c r="B178" s="28" t="s">
        <v>613</v>
      </c>
      <c r="C178" s="58" t="s">
        <v>243</v>
      </c>
      <c r="D178" s="29" t="s">
        <v>669</v>
      </c>
      <c r="E178" s="17" t="s">
        <v>925</v>
      </c>
      <c r="F178" s="118">
        <v>1</v>
      </c>
      <c r="G178" s="63"/>
      <c r="H178" s="53">
        <f t="shared" si="8"/>
        <v>0</v>
      </c>
      <c r="I178" s="54" t="str">
        <f t="shared" si="9"/>
        <v>C</v>
      </c>
      <c r="J178" s="57" t="s">
        <v>718</v>
      </c>
    </row>
    <row r="179" spans="1:10" ht="25.5" customHeight="1" x14ac:dyDescent="0.2">
      <c r="A179" s="25">
        <v>10</v>
      </c>
      <c r="B179" s="28" t="s">
        <v>614</v>
      </c>
      <c r="C179" s="58" t="s">
        <v>243</v>
      </c>
      <c r="D179" s="29" t="s">
        <v>670</v>
      </c>
      <c r="E179" s="17" t="s">
        <v>925</v>
      </c>
      <c r="F179" s="118">
        <v>1</v>
      </c>
      <c r="G179" s="63"/>
      <c r="H179" s="53">
        <f t="shared" si="8"/>
        <v>0</v>
      </c>
      <c r="I179" s="54" t="str">
        <f t="shared" si="9"/>
        <v>C</v>
      </c>
      <c r="J179" s="57" t="s">
        <v>718</v>
      </c>
    </row>
    <row r="180" spans="1:10" ht="25.5" customHeight="1" x14ac:dyDescent="0.2">
      <c r="A180" s="25">
        <v>11</v>
      </c>
      <c r="B180" s="28" t="s">
        <v>615</v>
      </c>
      <c r="C180" s="58" t="s">
        <v>243</v>
      </c>
      <c r="D180" s="29" t="s">
        <v>671</v>
      </c>
      <c r="E180" s="17" t="s">
        <v>925</v>
      </c>
      <c r="F180" s="118">
        <v>1</v>
      </c>
      <c r="G180" s="63"/>
      <c r="H180" s="53">
        <f t="shared" si="8"/>
        <v>0</v>
      </c>
      <c r="I180" s="54" t="str">
        <f t="shared" si="9"/>
        <v>C</v>
      </c>
      <c r="J180" s="57" t="s">
        <v>718</v>
      </c>
    </row>
    <row r="181" spans="1:10" ht="25.5" customHeight="1" x14ac:dyDescent="0.2">
      <c r="A181" s="25">
        <v>12</v>
      </c>
      <c r="B181" s="28" t="s">
        <v>616</v>
      </c>
      <c r="C181" s="58" t="s">
        <v>243</v>
      </c>
      <c r="D181" s="29" t="s">
        <v>672</v>
      </c>
      <c r="E181" s="17" t="s">
        <v>925</v>
      </c>
      <c r="F181" s="118">
        <v>1</v>
      </c>
      <c r="G181" s="63"/>
      <c r="H181" s="53">
        <f t="shared" si="8"/>
        <v>0</v>
      </c>
      <c r="I181" s="54" t="str">
        <f t="shared" si="9"/>
        <v>C</v>
      </c>
      <c r="J181" s="57" t="s">
        <v>718</v>
      </c>
    </row>
    <row r="182" spans="1:10" ht="25.5" customHeight="1" x14ac:dyDescent="0.2">
      <c r="A182" s="25">
        <v>13</v>
      </c>
      <c r="B182" s="28" t="s">
        <v>617</v>
      </c>
      <c r="C182" s="58" t="s">
        <v>243</v>
      </c>
      <c r="D182" s="29" t="s">
        <v>673</v>
      </c>
      <c r="E182" s="17" t="s">
        <v>925</v>
      </c>
      <c r="F182" s="118">
        <v>1</v>
      </c>
      <c r="G182" s="63"/>
      <c r="H182" s="53">
        <f t="shared" si="8"/>
        <v>0</v>
      </c>
      <c r="I182" s="54" t="str">
        <f t="shared" si="9"/>
        <v>C</v>
      </c>
      <c r="J182" s="57" t="s">
        <v>718</v>
      </c>
    </row>
    <row r="183" spans="1:10" ht="25.5" customHeight="1" x14ac:dyDescent="0.2">
      <c r="A183" s="25">
        <v>14</v>
      </c>
      <c r="B183" s="28" t="s">
        <v>618</v>
      </c>
      <c r="C183" s="58" t="s">
        <v>243</v>
      </c>
      <c r="D183" s="29" t="s">
        <v>674</v>
      </c>
      <c r="E183" s="17" t="s">
        <v>925</v>
      </c>
      <c r="F183" s="118">
        <v>4</v>
      </c>
      <c r="G183" s="63"/>
      <c r="H183" s="53">
        <f t="shared" si="8"/>
        <v>0</v>
      </c>
      <c r="I183" s="54" t="str">
        <f t="shared" si="9"/>
        <v>C</v>
      </c>
      <c r="J183" s="57" t="s">
        <v>718</v>
      </c>
    </row>
    <row r="184" spans="1:10" ht="25.5" customHeight="1" x14ac:dyDescent="0.2">
      <c r="A184" s="25">
        <v>15</v>
      </c>
      <c r="B184" s="28" t="s">
        <v>619</v>
      </c>
      <c r="C184" s="58" t="s">
        <v>243</v>
      </c>
      <c r="D184" s="29" t="s">
        <v>675</v>
      </c>
      <c r="E184" s="17" t="s">
        <v>925</v>
      </c>
      <c r="F184" s="118">
        <v>1</v>
      </c>
      <c r="G184" s="63"/>
      <c r="H184" s="53">
        <f t="shared" si="8"/>
        <v>0</v>
      </c>
      <c r="I184" s="54" t="str">
        <f t="shared" si="9"/>
        <v>C</v>
      </c>
      <c r="J184" s="57" t="s">
        <v>718</v>
      </c>
    </row>
    <row r="185" spans="1:10" ht="25.5" customHeight="1" x14ac:dyDescent="0.2">
      <c r="A185" s="25">
        <v>16</v>
      </c>
      <c r="B185" s="28" t="s">
        <v>620</v>
      </c>
      <c r="C185" s="56"/>
      <c r="D185" s="29" t="s">
        <v>676</v>
      </c>
      <c r="E185" s="17" t="s">
        <v>925</v>
      </c>
      <c r="F185" s="118">
        <v>4</v>
      </c>
      <c r="G185" s="63"/>
      <c r="H185" s="53">
        <f t="shared" si="8"/>
        <v>0</v>
      </c>
      <c r="I185" s="54" t="str">
        <f t="shared" si="9"/>
        <v>C</v>
      </c>
      <c r="J185" s="57" t="s">
        <v>718</v>
      </c>
    </row>
    <row r="186" spans="1:10" ht="25.5" customHeight="1" x14ac:dyDescent="0.2">
      <c r="A186" s="25">
        <v>17</v>
      </c>
      <c r="B186" s="28" t="s">
        <v>621</v>
      </c>
      <c r="C186" s="56"/>
      <c r="D186" s="29" t="s">
        <v>677</v>
      </c>
      <c r="E186" s="17" t="s">
        <v>925</v>
      </c>
      <c r="F186" s="118">
        <v>14</v>
      </c>
      <c r="G186" s="63"/>
      <c r="H186" s="53">
        <f t="shared" si="8"/>
        <v>0</v>
      </c>
      <c r="I186" s="54" t="str">
        <f t="shared" si="9"/>
        <v>C</v>
      </c>
      <c r="J186" s="57" t="s">
        <v>718</v>
      </c>
    </row>
    <row r="187" spans="1:10" ht="25.5" customHeight="1" x14ac:dyDescent="0.2">
      <c r="A187" s="25">
        <v>18</v>
      </c>
      <c r="B187" s="28" t="s">
        <v>622</v>
      </c>
      <c r="C187" s="56"/>
      <c r="D187" s="29" t="s">
        <v>678</v>
      </c>
      <c r="E187" s="17" t="s">
        <v>925</v>
      </c>
      <c r="F187" s="118">
        <v>2</v>
      </c>
      <c r="G187" s="63"/>
      <c r="H187" s="53">
        <f t="shared" si="8"/>
        <v>0</v>
      </c>
      <c r="I187" s="54" t="str">
        <f t="shared" si="9"/>
        <v>C</v>
      </c>
      <c r="J187" s="57" t="s">
        <v>718</v>
      </c>
    </row>
    <row r="188" spans="1:10" ht="25.5" customHeight="1" x14ac:dyDescent="0.2">
      <c r="A188" s="25">
        <v>19</v>
      </c>
      <c r="B188" s="28" t="s">
        <v>623</v>
      </c>
      <c r="C188" s="56"/>
      <c r="D188" s="29" t="s">
        <v>679</v>
      </c>
      <c r="E188" s="17" t="s">
        <v>925</v>
      </c>
      <c r="F188" s="118">
        <v>7</v>
      </c>
      <c r="G188" s="63"/>
      <c r="H188" s="53">
        <f t="shared" si="8"/>
        <v>0</v>
      </c>
      <c r="I188" s="54" t="str">
        <f t="shared" si="9"/>
        <v>C</v>
      </c>
      <c r="J188" s="57" t="s">
        <v>718</v>
      </c>
    </row>
    <row r="189" spans="1:10" ht="25.5" customHeight="1" x14ac:dyDescent="0.2">
      <c r="A189" s="25">
        <v>20</v>
      </c>
      <c r="B189" s="28" t="s">
        <v>624</v>
      </c>
      <c r="C189" s="56"/>
      <c r="D189" s="29" t="s">
        <v>680</v>
      </c>
      <c r="E189" s="17" t="s">
        <v>925</v>
      </c>
      <c r="F189" s="118">
        <v>1</v>
      </c>
      <c r="G189" s="63"/>
      <c r="H189" s="53">
        <f t="shared" si="8"/>
        <v>0</v>
      </c>
      <c r="I189" s="54" t="str">
        <f t="shared" si="9"/>
        <v>C</v>
      </c>
      <c r="J189" s="57" t="s">
        <v>718</v>
      </c>
    </row>
    <row r="190" spans="1:10" ht="25.5" customHeight="1" x14ac:dyDescent="0.2">
      <c r="A190" s="25">
        <v>21</v>
      </c>
      <c r="B190" s="28" t="s">
        <v>625</v>
      </c>
      <c r="C190" s="56"/>
      <c r="D190" s="29" t="s">
        <v>681</v>
      </c>
      <c r="E190" s="17" t="s">
        <v>925</v>
      </c>
      <c r="F190" s="118">
        <v>1</v>
      </c>
      <c r="G190" s="63"/>
      <c r="H190" s="53">
        <f t="shared" si="8"/>
        <v>0</v>
      </c>
      <c r="I190" s="54" t="str">
        <f t="shared" si="9"/>
        <v>C</v>
      </c>
      <c r="J190" s="57" t="s">
        <v>718</v>
      </c>
    </row>
    <row r="191" spans="1:10" ht="25.5" customHeight="1" x14ac:dyDescent="0.2">
      <c r="A191" s="25">
        <v>22</v>
      </c>
      <c r="B191" s="28" t="s">
        <v>626</v>
      </c>
      <c r="C191" s="56"/>
      <c r="D191" s="29" t="s">
        <v>682</v>
      </c>
      <c r="E191" s="17" t="s">
        <v>925</v>
      </c>
      <c r="F191" s="118">
        <v>1</v>
      </c>
      <c r="G191" s="63"/>
      <c r="H191" s="53">
        <f t="shared" si="8"/>
        <v>0</v>
      </c>
      <c r="I191" s="54" t="str">
        <f t="shared" si="9"/>
        <v>C</v>
      </c>
      <c r="J191" s="57" t="s">
        <v>718</v>
      </c>
    </row>
    <row r="192" spans="1:10" ht="25.5" customHeight="1" x14ac:dyDescent="0.2">
      <c r="A192" s="25">
        <v>23</v>
      </c>
      <c r="B192" s="28" t="s">
        <v>627</v>
      </c>
      <c r="C192" s="56"/>
      <c r="D192" s="29" t="s">
        <v>683</v>
      </c>
      <c r="E192" s="17" t="s">
        <v>925</v>
      </c>
      <c r="F192" s="118">
        <v>3</v>
      </c>
      <c r="G192" s="63"/>
      <c r="H192" s="53">
        <f t="shared" si="8"/>
        <v>0</v>
      </c>
      <c r="I192" s="54" t="str">
        <f t="shared" si="9"/>
        <v>C</v>
      </c>
      <c r="J192" s="57" t="s">
        <v>718</v>
      </c>
    </row>
    <row r="193" spans="1:10" ht="25.5" customHeight="1" x14ac:dyDescent="0.2">
      <c r="A193" s="25">
        <v>24</v>
      </c>
      <c r="B193" s="28" t="s">
        <v>628</v>
      </c>
      <c r="C193" s="58" t="s">
        <v>243</v>
      </c>
      <c r="D193" s="29" t="s">
        <v>684</v>
      </c>
      <c r="E193" s="17" t="s">
        <v>925</v>
      </c>
      <c r="F193" s="118">
        <v>1</v>
      </c>
      <c r="G193" s="63"/>
      <c r="H193" s="53">
        <f t="shared" si="8"/>
        <v>0</v>
      </c>
      <c r="I193" s="54" t="str">
        <f t="shared" si="9"/>
        <v>C</v>
      </c>
      <c r="J193" s="57" t="s">
        <v>718</v>
      </c>
    </row>
    <row r="194" spans="1:10" ht="25.5" customHeight="1" x14ac:dyDescent="0.2">
      <c r="A194" s="25">
        <v>25</v>
      </c>
      <c r="B194" s="28" t="s">
        <v>629</v>
      </c>
      <c r="C194" s="58" t="s">
        <v>243</v>
      </c>
      <c r="D194" s="29" t="s">
        <v>685</v>
      </c>
      <c r="E194" s="17" t="s">
        <v>925</v>
      </c>
      <c r="F194" s="118">
        <v>1</v>
      </c>
      <c r="G194" s="63"/>
      <c r="H194" s="53">
        <f t="shared" si="8"/>
        <v>0</v>
      </c>
      <c r="I194" s="54" t="str">
        <f t="shared" si="9"/>
        <v>C</v>
      </c>
      <c r="J194" s="57" t="s">
        <v>718</v>
      </c>
    </row>
    <row r="195" spans="1:10" ht="25.5" customHeight="1" x14ac:dyDescent="0.2">
      <c r="A195" s="25">
        <v>26</v>
      </c>
      <c r="B195" s="28" t="s">
        <v>630</v>
      </c>
      <c r="C195" s="58" t="s">
        <v>243</v>
      </c>
      <c r="D195" s="29" t="s">
        <v>686</v>
      </c>
      <c r="E195" s="25" t="s">
        <v>449</v>
      </c>
      <c r="F195" s="118">
        <v>1</v>
      </c>
      <c r="G195" s="63"/>
      <c r="H195" s="53">
        <f t="shared" si="8"/>
        <v>0</v>
      </c>
      <c r="I195" s="54" t="str">
        <f t="shared" si="9"/>
        <v>C</v>
      </c>
      <c r="J195" s="57" t="s">
        <v>718</v>
      </c>
    </row>
    <row r="196" spans="1:10" ht="25.5" customHeight="1" x14ac:dyDescent="0.2">
      <c r="A196" s="25">
        <v>27</v>
      </c>
      <c r="B196" s="28" t="s">
        <v>631</v>
      </c>
      <c r="C196" s="58" t="s">
        <v>243</v>
      </c>
      <c r="D196" s="29" t="s">
        <v>687</v>
      </c>
      <c r="E196" s="17" t="s">
        <v>925</v>
      </c>
      <c r="F196" s="118">
        <v>5</v>
      </c>
      <c r="G196" s="63"/>
      <c r="H196" s="53">
        <f t="shared" si="8"/>
        <v>0</v>
      </c>
      <c r="I196" s="54" t="str">
        <f t="shared" si="9"/>
        <v>C</v>
      </c>
      <c r="J196" s="57" t="s">
        <v>718</v>
      </c>
    </row>
    <row r="197" spans="1:10" ht="25.5" customHeight="1" x14ac:dyDescent="0.2">
      <c r="A197" s="25">
        <v>28</v>
      </c>
      <c r="B197" s="28" t="s">
        <v>632</v>
      </c>
      <c r="C197" s="58" t="s">
        <v>243</v>
      </c>
      <c r="D197" s="29" t="s">
        <v>688</v>
      </c>
      <c r="E197" s="17" t="s">
        <v>925</v>
      </c>
      <c r="F197" s="118">
        <v>1</v>
      </c>
      <c r="G197" s="63"/>
      <c r="H197" s="53">
        <f t="shared" si="8"/>
        <v>0</v>
      </c>
      <c r="I197" s="54" t="str">
        <f t="shared" si="9"/>
        <v>C</v>
      </c>
      <c r="J197" s="57" t="s">
        <v>718</v>
      </c>
    </row>
    <row r="198" spans="1:10" ht="25.5" customHeight="1" x14ac:dyDescent="0.2">
      <c r="A198" s="25">
        <v>29</v>
      </c>
      <c r="B198" s="28" t="s">
        <v>633</v>
      </c>
      <c r="C198" s="58" t="s">
        <v>243</v>
      </c>
      <c r="D198" s="29" t="s">
        <v>689</v>
      </c>
      <c r="E198" s="17" t="s">
        <v>925</v>
      </c>
      <c r="F198" s="118">
        <v>3</v>
      </c>
      <c r="G198" s="63"/>
      <c r="H198" s="53">
        <f t="shared" si="8"/>
        <v>0</v>
      </c>
      <c r="I198" s="54" t="str">
        <f t="shared" si="9"/>
        <v>C</v>
      </c>
      <c r="J198" s="57" t="s">
        <v>718</v>
      </c>
    </row>
    <row r="199" spans="1:10" ht="25.5" customHeight="1" x14ac:dyDescent="0.2">
      <c r="A199" s="25">
        <v>30</v>
      </c>
      <c r="B199" s="28" t="s">
        <v>634</v>
      </c>
      <c r="C199" s="56"/>
      <c r="D199" s="29" t="s">
        <v>690</v>
      </c>
      <c r="E199" s="25" t="s">
        <v>456</v>
      </c>
      <c r="F199" s="118">
        <v>30</v>
      </c>
      <c r="G199" s="63"/>
      <c r="H199" s="53">
        <f t="shared" si="8"/>
        <v>0</v>
      </c>
      <c r="I199" s="54" t="str">
        <f t="shared" si="9"/>
        <v>C</v>
      </c>
      <c r="J199" s="57" t="s">
        <v>718</v>
      </c>
    </row>
    <row r="200" spans="1:10" ht="25.5" customHeight="1" x14ac:dyDescent="0.2">
      <c r="A200" s="25">
        <v>31</v>
      </c>
      <c r="B200" s="28" t="s">
        <v>635</v>
      </c>
      <c r="C200" s="56"/>
      <c r="D200" s="29" t="s">
        <v>691</v>
      </c>
      <c r="E200" s="25" t="s">
        <v>456</v>
      </c>
      <c r="F200" s="118">
        <v>165</v>
      </c>
      <c r="G200" s="63"/>
      <c r="H200" s="53">
        <f t="shared" si="8"/>
        <v>0</v>
      </c>
      <c r="I200" s="54" t="str">
        <f t="shared" si="9"/>
        <v>C</v>
      </c>
      <c r="J200" s="57" t="s">
        <v>718</v>
      </c>
    </row>
    <row r="201" spans="1:10" ht="25.5" customHeight="1" x14ac:dyDescent="0.2">
      <c r="A201" s="25">
        <v>32</v>
      </c>
      <c r="B201" s="28" t="s">
        <v>636</v>
      </c>
      <c r="C201" s="56"/>
      <c r="D201" s="29" t="s">
        <v>692</v>
      </c>
      <c r="E201" s="25" t="s">
        <v>456</v>
      </c>
      <c r="F201" s="118">
        <v>55</v>
      </c>
      <c r="G201" s="63"/>
      <c r="H201" s="53">
        <f t="shared" si="8"/>
        <v>0</v>
      </c>
      <c r="I201" s="54" t="str">
        <f t="shared" si="9"/>
        <v>C</v>
      </c>
      <c r="J201" s="57" t="s">
        <v>718</v>
      </c>
    </row>
    <row r="202" spans="1:10" ht="25.5" customHeight="1" x14ac:dyDescent="0.2">
      <c r="A202" s="25">
        <v>33</v>
      </c>
      <c r="B202" s="28" t="s">
        <v>637</v>
      </c>
      <c r="C202" s="56"/>
      <c r="D202" s="29" t="s">
        <v>693</v>
      </c>
      <c r="E202" s="25" t="s">
        <v>456</v>
      </c>
      <c r="F202" s="118">
        <v>85</v>
      </c>
      <c r="G202" s="63"/>
      <c r="H202" s="53">
        <f t="shared" si="8"/>
        <v>0</v>
      </c>
      <c r="I202" s="54" t="str">
        <f t="shared" si="9"/>
        <v>C</v>
      </c>
      <c r="J202" s="57" t="s">
        <v>718</v>
      </c>
    </row>
    <row r="203" spans="1:10" ht="25.5" customHeight="1" x14ac:dyDescent="0.2">
      <c r="A203" s="25">
        <v>34</v>
      </c>
      <c r="B203" s="28" t="s">
        <v>638</v>
      </c>
      <c r="C203" s="56"/>
      <c r="D203" s="29" t="s">
        <v>694</v>
      </c>
      <c r="E203" s="25" t="s">
        <v>456</v>
      </c>
      <c r="F203" s="118">
        <v>100</v>
      </c>
      <c r="G203" s="63"/>
      <c r="H203" s="53">
        <f t="shared" si="8"/>
        <v>0</v>
      </c>
      <c r="I203" s="54" t="str">
        <f t="shared" si="9"/>
        <v>C</v>
      </c>
      <c r="J203" s="57" t="s">
        <v>718</v>
      </c>
    </row>
    <row r="204" spans="1:10" ht="25.5" customHeight="1" x14ac:dyDescent="0.2">
      <c r="A204" s="25">
        <v>35</v>
      </c>
      <c r="B204" s="28" t="s">
        <v>639</v>
      </c>
      <c r="C204" s="56"/>
      <c r="D204" s="29" t="s">
        <v>695</v>
      </c>
      <c r="E204" s="25" t="s">
        <v>456</v>
      </c>
      <c r="F204" s="118">
        <v>60</v>
      </c>
      <c r="G204" s="63"/>
      <c r="H204" s="53">
        <f t="shared" si="8"/>
        <v>0</v>
      </c>
      <c r="I204" s="54" t="str">
        <f t="shared" si="9"/>
        <v>C</v>
      </c>
      <c r="J204" s="57" t="s">
        <v>718</v>
      </c>
    </row>
    <row r="205" spans="1:10" ht="25.5" customHeight="1" x14ac:dyDescent="0.2">
      <c r="A205" s="25">
        <v>36</v>
      </c>
      <c r="B205" s="28" t="s">
        <v>640</v>
      </c>
      <c r="C205" s="56"/>
      <c r="D205" s="29" t="s">
        <v>696</v>
      </c>
      <c r="E205" s="25" t="s">
        <v>456</v>
      </c>
      <c r="F205" s="118">
        <v>20</v>
      </c>
      <c r="G205" s="63"/>
      <c r="H205" s="53">
        <f t="shared" si="8"/>
        <v>0</v>
      </c>
      <c r="I205" s="54" t="str">
        <f t="shared" si="9"/>
        <v>C</v>
      </c>
      <c r="J205" s="57" t="s">
        <v>718</v>
      </c>
    </row>
    <row r="206" spans="1:10" ht="25.5" customHeight="1" x14ac:dyDescent="0.2">
      <c r="A206" s="25">
        <v>37</v>
      </c>
      <c r="B206" s="28" t="s">
        <v>641</v>
      </c>
      <c r="C206" s="56"/>
      <c r="D206" s="29" t="s">
        <v>697</v>
      </c>
      <c r="E206" s="25" t="s">
        <v>456</v>
      </c>
      <c r="F206" s="118">
        <v>45</v>
      </c>
      <c r="G206" s="63"/>
      <c r="H206" s="53">
        <f t="shared" si="8"/>
        <v>0</v>
      </c>
      <c r="I206" s="54" t="str">
        <f t="shared" si="9"/>
        <v>C</v>
      </c>
      <c r="J206" s="57" t="s">
        <v>718</v>
      </c>
    </row>
    <row r="207" spans="1:10" ht="25.5" customHeight="1" x14ac:dyDescent="0.2">
      <c r="A207" s="25">
        <v>38</v>
      </c>
      <c r="B207" s="28" t="s">
        <v>642</v>
      </c>
      <c r="C207" s="56"/>
      <c r="D207" s="29" t="s">
        <v>698</v>
      </c>
      <c r="E207" s="25" t="s">
        <v>456</v>
      </c>
      <c r="F207" s="118">
        <v>60</v>
      </c>
      <c r="G207" s="63"/>
      <c r="H207" s="53">
        <f t="shared" si="8"/>
        <v>0</v>
      </c>
      <c r="I207" s="54" t="str">
        <f t="shared" si="9"/>
        <v>C</v>
      </c>
      <c r="J207" s="57" t="s">
        <v>718</v>
      </c>
    </row>
    <row r="208" spans="1:10" ht="25.5" customHeight="1" x14ac:dyDescent="0.2">
      <c r="A208" s="25">
        <v>39</v>
      </c>
      <c r="B208" s="28" t="s">
        <v>643</v>
      </c>
      <c r="C208" s="56"/>
      <c r="D208" s="29" t="s">
        <v>699</v>
      </c>
      <c r="E208" s="25" t="s">
        <v>456</v>
      </c>
      <c r="F208" s="118">
        <v>50</v>
      </c>
      <c r="G208" s="63"/>
      <c r="H208" s="53">
        <f t="shared" si="8"/>
        <v>0</v>
      </c>
      <c r="I208" s="54" t="str">
        <f t="shared" si="9"/>
        <v>C</v>
      </c>
      <c r="J208" s="57" t="s">
        <v>718</v>
      </c>
    </row>
    <row r="209" spans="1:10" ht="25.5" customHeight="1" x14ac:dyDescent="0.2">
      <c r="A209" s="25">
        <v>40</v>
      </c>
      <c r="B209" s="28" t="s">
        <v>644</v>
      </c>
      <c r="C209" s="56"/>
      <c r="D209" s="29" t="s">
        <v>700</v>
      </c>
      <c r="E209" s="25" t="s">
        <v>456</v>
      </c>
      <c r="F209" s="118">
        <v>30</v>
      </c>
      <c r="G209" s="63"/>
      <c r="H209" s="53">
        <f t="shared" si="8"/>
        <v>0</v>
      </c>
      <c r="I209" s="54" t="str">
        <f t="shared" si="9"/>
        <v>C</v>
      </c>
      <c r="J209" s="57" t="s">
        <v>718</v>
      </c>
    </row>
    <row r="210" spans="1:10" ht="25.5" customHeight="1" x14ac:dyDescent="0.2">
      <c r="A210" s="25">
        <v>41</v>
      </c>
      <c r="B210" s="28" t="s">
        <v>645</v>
      </c>
      <c r="C210" s="56"/>
      <c r="D210" s="29" t="s">
        <v>701</v>
      </c>
      <c r="E210" s="25" t="s">
        <v>456</v>
      </c>
      <c r="F210" s="118">
        <v>105</v>
      </c>
      <c r="G210" s="63"/>
      <c r="H210" s="53">
        <f t="shared" si="8"/>
        <v>0</v>
      </c>
      <c r="I210" s="54" t="str">
        <f t="shared" si="9"/>
        <v>C</v>
      </c>
      <c r="J210" s="57" t="s">
        <v>718</v>
      </c>
    </row>
    <row r="211" spans="1:10" ht="25.5" customHeight="1" x14ac:dyDescent="0.2">
      <c r="A211" s="25">
        <v>42</v>
      </c>
      <c r="B211" s="28" t="s">
        <v>646</v>
      </c>
      <c r="C211" s="56"/>
      <c r="D211" s="29" t="s">
        <v>702</v>
      </c>
      <c r="E211" s="25" t="s">
        <v>456</v>
      </c>
      <c r="F211" s="118">
        <v>55</v>
      </c>
      <c r="G211" s="63"/>
      <c r="H211" s="53">
        <f t="shared" si="8"/>
        <v>0</v>
      </c>
      <c r="I211" s="54" t="str">
        <f t="shared" si="9"/>
        <v>C</v>
      </c>
      <c r="J211" s="57" t="s">
        <v>718</v>
      </c>
    </row>
    <row r="212" spans="1:10" ht="25.5" customHeight="1" x14ac:dyDescent="0.2">
      <c r="A212" s="25">
        <v>43</v>
      </c>
      <c r="B212" s="28" t="s">
        <v>647</v>
      </c>
      <c r="C212" s="56"/>
      <c r="D212" s="29" t="s">
        <v>703</v>
      </c>
      <c r="E212" s="25" t="s">
        <v>456</v>
      </c>
      <c r="F212" s="118">
        <v>85</v>
      </c>
      <c r="G212" s="63"/>
      <c r="H212" s="53">
        <f t="shared" si="8"/>
        <v>0</v>
      </c>
      <c r="I212" s="54" t="str">
        <f t="shared" si="9"/>
        <v>C</v>
      </c>
      <c r="J212" s="57" t="s">
        <v>718</v>
      </c>
    </row>
    <row r="213" spans="1:10" ht="25.5" customHeight="1" x14ac:dyDescent="0.2">
      <c r="A213" s="25">
        <v>44</v>
      </c>
      <c r="B213" s="28" t="s">
        <v>993</v>
      </c>
      <c r="C213" s="58" t="s">
        <v>243</v>
      </c>
      <c r="D213" s="29" t="s">
        <v>704</v>
      </c>
      <c r="E213" s="17" t="s">
        <v>925</v>
      </c>
      <c r="F213" s="118">
        <v>9</v>
      </c>
      <c r="G213" s="63"/>
      <c r="H213" s="53">
        <f t="shared" si="8"/>
        <v>0</v>
      </c>
      <c r="I213" s="54" t="str">
        <f t="shared" si="9"/>
        <v>C</v>
      </c>
      <c r="J213" s="57" t="s">
        <v>718</v>
      </c>
    </row>
    <row r="214" spans="1:10" ht="25.5" customHeight="1" x14ac:dyDescent="0.2">
      <c r="A214" s="25">
        <v>45</v>
      </c>
      <c r="B214" s="28" t="s">
        <v>648</v>
      </c>
      <c r="C214" s="58" t="s">
        <v>243</v>
      </c>
      <c r="D214" s="29" t="s">
        <v>705</v>
      </c>
      <c r="E214" s="17" t="s">
        <v>925</v>
      </c>
      <c r="F214" s="118">
        <v>6</v>
      </c>
      <c r="G214" s="63"/>
      <c r="H214" s="53">
        <f t="shared" si="8"/>
        <v>0</v>
      </c>
      <c r="I214" s="54" t="str">
        <f t="shared" si="9"/>
        <v>C</v>
      </c>
      <c r="J214" s="57" t="s">
        <v>718</v>
      </c>
    </row>
    <row r="215" spans="1:10" ht="25.5" customHeight="1" x14ac:dyDescent="0.2">
      <c r="A215" s="25">
        <v>46</v>
      </c>
      <c r="B215" s="28" t="s">
        <v>649</v>
      </c>
      <c r="C215" s="58" t="s">
        <v>243</v>
      </c>
      <c r="D215" s="29" t="s">
        <v>706</v>
      </c>
      <c r="E215" s="17" t="s">
        <v>925</v>
      </c>
      <c r="F215" s="118">
        <v>1</v>
      </c>
      <c r="G215" s="63"/>
      <c r="H215" s="53">
        <f t="shared" si="8"/>
        <v>0</v>
      </c>
      <c r="I215" s="54" t="str">
        <f t="shared" si="9"/>
        <v>C</v>
      </c>
      <c r="J215" s="57" t="s">
        <v>718</v>
      </c>
    </row>
    <row r="216" spans="1:10" ht="25.5" customHeight="1" x14ac:dyDescent="0.2">
      <c r="A216" s="25">
        <v>47</v>
      </c>
      <c r="B216" s="28" t="s">
        <v>650</v>
      </c>
      <c r="C216" s="58" t="s">
        <v>243</v>
      </c>
      <c r="D216" s="29" t="s">
        <v>707</v>
      </c>
      <c r="E216" s="17" t="s">
        <v>925</v>
      </c>
      <c r="F216" s="118">
        <v>9</v>
      </c>
      <c r="G216" s="63"/>
      <c r="H216" s="53">
        <f t="shared" si="8"/>
        <v>0</v>
      </c>
      <c r="I216" s="54" t="str">
        <f t="shared" si="9"/>
        <v>C</v>
      </c>
      <c r="J216" s="57" t="s">
        <v>718</v>
      </c>
    </row>
    <row r="217" spans="1:10" ht="25.5" customHeight="1" x14ac:dyDescent="0.2">
      <c r="A217" s="25">
        <v>48</v>
      </c>
      <c r="B217" s="28" t="s">
        <v>651</v>
      </c>
      <c r="C217" s="56"/>
      <c r="D217" s="29" t="s">
        <v>708</v>
      </c>
      <c r="E217" s="17" t="s">
        <v>925</v>
      </c>
      <c r="F217" s="118">
        <v>1</v>
      </c>
      <c r="G217" s="63"/>
      <c r="H217" s="53">
        <f t="shared" si="8"/>
        <v>0</v>
      </c>
      <c r="I217" s="54" t="str">
        <f t="shared" si="9"/>
        <v>C</v>
      </c>
      <c r="J217" s="57" t="s">
        <v>718</v>
      </c>
    </row>
    <row r="218" spans="1:10" ht="25.5" customHeight="1" x14ac:dyDescent="0.2">
      <c r="A218" s="25">
        <v>49</v>
      </c>
      <c r="B218" s="28" t="s">
        <v>652</v>
      </c>
      <c r="C218" s="58" t="s">
        <v>243</v>
      </c>
      <c r="D218" s="29" t="s">
        <v>709</v>
      </c>
      <c r="E218" s="17" t="s">
        <v>925</v>
      </c>
      <c r="F218" s="118">
        <v>24</v>
      </c>
      <c r="G218" s="63"/>
      <c r="H218" s="53">
        <f t="shared" si="8"/>
        <v>0</v>
      </c>
      <c r="I218" s="54" t="str">
        <f t="shared" si="9"/>
        <v>C</v>
      </c>
      <c r="J218" s="57" t="s">
        <v>718</v>
      </c>
    </row>
    <row r="219" spans="1:10" ht="25.5" customHeight="1" x14ac:dyDescent="0.2">
      <c r="A219" s="25">
        <v>50</v>
      </c>
      <c r="B219" s="28" t="s">
        <v>653</v>
      </c>
      <c r="C219" s="56"/>
      <c r="D219" s="29" t="s">
        <v>710</v>
      </c>
      <c r="E219" s="17" t="s">
        <v>925</v>
      </c>
      <c r="F219" s="118">
        <v>15</v>
      </c>
      <c r="G219" s="63"/>
      <c r="H219" s="53">
        <f t="shared" si="8"/>
        <v>0</v>
      </c>
      <c r="I219" s="54" t="str">
        <f t="shared" si="9"/>
        <v>C</v>
      </c>
      <c r="J219" s="57" t="s">
        <v>718</v>
      </c>
    </row>
    <row r="220" spans="1:10" ht="25.5" customHeight="1" x14ac:dyDescent="0.2">
      <c r="A220" s="25">
        <v>51</v>
      </c>
      <c r="B220" s="28" t="s">
        <v>654</v>
      </c>
      <c r="C220" s="56"/>
      <c r="D220" s="29" t="s">
        <v>711</v>
      </c>
      <c r="E220" s="17" t="s">
        <v>925</v>
      </c>
      <c r="F220" s="118">
        <v>15</v>
      </c>
      <c r="G220" s="63"/>
      <c r="H220" s="53">
        <f t="shared" si="8"/>
        <v>0</v>
      </c>
      <c r="I220" s="54" t="str">
        <f t="shared" si="9"/>
        <v>C</v>
      </c>
      <c r="J220" s="57" t="s">
        <v>718</v>
      </c>
    </row>
    <row r="221" spans="1:10" ht="25.5" customHeight="1" x14ac:dyDescent="0.2">
      <c r="A221" s="25">
        <v>52</v>
      </c>
      <c r="B221" s="28" t="s">
        <v>655</v>
      </c>
      <c r="C221" s="56"/>
      <c r="D221" s="29" t="s">
        <v>712</v>
      </c>
      <c r="E221" s="17" t="s">
        <v>925</v>
      </c>
      <c r="F221" s="118">
        <v>15</v>
      </c>
      <c r="G221" s="63"/>
      <c r="H221" s="53">
        <f t="shared" si="8"/>
        <v>0</v>
      </c>
      <c r="I221" s="54" t="str">
        <f t="shared" si="9"/>
        <v>C</v>
      </c>
      <c r="J221" s="57" t="s">
        <v>718</v>
      </c>
    </row>
    <row r="222" spans="1:10" ht="25.5" customHeight="1" x14ac:dyDescent="0.2">
      <c r="A222" s="25">
        <v>53</v>
      </c>
      <c r="B222" s="28" t="s">
        <v>656</v>
      </c>
      <c r="C222" s="56"/>
      <c r="D222" s="29" t="s">
        <v>713</v>
      </c>
      <c r="E222" s="17" t="s">
        <v>925</v>
      </c>
      <c r="F222" s="118">
        <v>3</v>
      </c>
      <c r="G222" s="63"/>
      <c r="H222" s="53">
        <f t="shared" si="8"/>
        <v>0</v>
      </c>
      <c r="I222" s="54" t="str">
        <f t="shared" si="9"/>
        <v>C</v>
      </c>
      <c r="J222" s="57" t="s">
        <v>718</v>
      </c>
    </row>
    <row r="223" spans="1:10" ht="25.5" customHeight="1" x14ac:dyDescent="0.2">
      <c r="A223" s="25">
        <v>54</v>
      </c>
      <c r="B223" s="28" t="s">
        <v>657</v>
      </c>
      <c r="C223" s="56"/>
      <c r="D223" s="29" t="s">
        <v>714</v>
      </c>
      <c r="E223" s="17" t="s">
        <v>925</v>
      </c>
      <c r="F223" s="118">
        <v>1</v>
      </c>
      <c r="G223" s="63"/>
      <c r="H223" s="53">
        <f t="shared" si="8"/>
        <v>0</v>
      </c>
      <c r="I223" s="54" t="str">
        <f t="shared" si="9"/>
        <v>C</v>
      </c>
      <c r="J223" s="57" t="s">
        <v>718</v>
      </c>
    </row>
    <row r="224" spans="1:10" ht="25.5" customHeight="1" x14ac:dyDescent="0.2">
      <c r="A224" s="25">
        <v>55</v>
      </c>
      <c r="B224" s="28" t="s">
        <v>658</v>
      </c>
      <c r="C224" s="56"/>
      <c r="D224" s="29" t="s">
        <v>715</v>
      </c>
      <c r="E224" s="17" t="s">
        <v>925</v>
      </c>
      <c r="F224" s="118">
        <v>3</v>
      </c>
      <c r="G224" s="63"/>
      <c r="H224" s="53">
        <f t="shared" si="8"/>
        <v>0</v>
      </c>
      <c r="I224" s="54" t="str">
        <f t="shared" si="9"/>
        <v>C</v>
      </c>
      <c r="J224" s="57" t="s">
        <v>718</v>
      </c>
    </row>
    <row r="225" spans="1:10" ht="25.5" customHeight="1" x14ac:dyDescent="0.2">
      <c r="A225" s="25">
        <v>56</v>
      </c>
      <c r="B225" s="28" t="s">
        <v>659</v>
      </c>
      <c r="C225" s="56"/>
      <c r="D225" s="29" t="s">
        <v>716</v>
      </c>
      <c r="E225" s="17" t="s">
        <v>925</v>
      </c>
      <c r="F225" s="118">
        <v>3</v>
      </c>
      <c r="G225" s="63"/>
      <c r="H225" s="53">
        <f t="shared" si="8"/>
        <v>0</v>
      </c>
      <c r="I225" s="54" t="str">
        <f t="shared" si="9"/>
        <v>C</v>
      </c>
      <c r="J225" s="57" t="s">
        <v>718</v>
      </c>
    </row>
    <row r="226" spans="1:10" ht="25.5" customHeight="1" x14ac:dyDescent="0.2">
      <c r="A226" s="25">
        <v>57</v>
      </c>
      <c r="B226" s="28" t="s">
        <v>660</v>
      </c>
      <c r="C226" s="58" t="s">
        <v>243</v>
      </c>
      <c r="D226" s="29" t="s">
        <v>717</v>
      </c>
      <c r="E226" s="17" t="s">
        <v>925</v>
      </c>
      <c r="F226" s="118">
        <v>2</v>
      </c>
      <c r="G226" s="63"/>
      <c r="H226" s="53">
        <f t="shared" si="8"/>
        <v>0</v>
      </c>
      <c r="I226" s="54" t="str">
        <f t="shared" si="9"/>
        <v>C</v>
      </c>
      <c r="J226" s="57" t="s">
        <v>718</v>
      </c>
    </row>
    <row r="227" spans="1:10" ht="25.5" customHeight="1" x14ac:dyDescent="0.2">
      <c r="A227" s="56"/>
      <c r="B227" s="56"/>
      <c r="C227" s="56"/>
      <c r="D227" s="59"/>
      <c r="E227" s="58"/>
      <c r="F227" s="55"/>
      <c r="G227" s="55"/>
      <c r="H227" s="60"/>
      <c r="I227" s="60"/>
      <c r="J227" s="60"/>
    </row>
    <row r="228" spans="1:10" ht="25.5" customHeight="1" x14ac:dyDescent="0.2">
      <c r="A228" s="11"/>
      <c r="B228" s="11"/>
      <c r="C228" s="11"/>
      <c r="D228" s="52" t="s">
        <v>987</v>
      </c>
      <c r="E228" s="11"/>
      <c r="F228" s="11"/>
      <c r="G228" s="11"/>
      <c r="H228" s="53" t="str">
        <f t="shared" si="8"/>
        <v/>
      </c>
      <c r="I228" s="54" t="str">
        <f t="shared" si="9"/>
        <v/>
      </c>
      <c r="J228" s="11"/>
    </row>
    <row r="229" spans="1:10" ht="25.5" customHeight="1" x14ac:dyDescent="0.2">
      <c r="A229" s="55"/>
      <c r="B229" s="26" t="s">
        <v>260</v>
      </c>
      <c r="C229" s="56"/>
      <c r="D229" s="27" t="s">
        <v>261</v>
      </c>
      <c r="E229" s="11"/>
      <c r="F229" s="11"/>
      <c r="G229" s="11"/>
      <c r="H229" s="53" t="str">
        <f>+IF(AND(F229="",G229=""),"",ROUND(F229*G229,2))</f>
        <v/>
      </c>
      <c r="I229" s="54" t="str">
        <f>IF(E229&lt;&gt;"","C","")</f>
        <v/>
      </c>
      <c r="J229" s="11"/>
    </row>
    <row r="230" spans="1:10" ht="25.5" customHeight="1" x14ac:dyDescent="0.2">
      <c r="A230" s="25">
        <v>1</v>
      </c>
      <c r="B230" s="28" t="s">
        <v>719</v>
      </c>
      <c r="C230" s="56"/>
      <c r="D230" s="29" t="s">
        <v>734</v>
      </c>
      <c r="E230" s="25" t="s">
        <v>448</v>
      </c>
      <c r="F230" s="121">
        <v>16</v>
      </c>
      <c r="G230" s="63"/>
      <c r="H230" s="53">
        <f t="shared" si="8"/>
        <v>0</v>
      </c>
      <c r="I230" s="54" t="str">
        <f t="shared" si="9"/>
        <v>C</v>
      </c>
      <c r="J230" s="57" t="s">
        <v>750</v>
      </c>
    </row>
    <row r="231" spans="1:10" ht="25.5" customHeight="1" x14ac:dyDescent="0.2">
      <c r="A231" s="25">
        <v>2</v>
      </c>
      <c r="B231" s="28" t="s">
        <v>264</v>
      </c>
      <c r="C231" s="56"/>
      <c r="D231" s="29" t="s">
        <v>735</v>
      </c>
      <c r="E231" s="25" t="s">
        <v>448</v>
      </c>
      <c r="F231" s="121">
        <v>16</v>
      </c>
      <c r="G231" s="55">
        <f>G21</f>
        <v>0</v>
      </c>
      <c r="H231" s="53">
        <f t="shared" si="8"/>
        <v>0</v>
      </c>
      <c r="I231" s="54" t="str">
        <f t="shared" si="9"/>
        <v>C</v>
      </c>
      <c r="J231" s="57" t="s">
        <v>750</v>
      </c>
    </row>
    <row r="232" spans="1:10" ht="25.5" customHeight="1" x14ac:dyDescent="0.2">
      <c r="A232" s="83">
        <v>3</v>
      </c>
      <c r="B232" s="28" t="s">
        <v>265</v>
      </c>
      <c r="C232" s="56"/>
      <c r="D232" s="29" t="s">
        <v>736</v>
      </c>
      <c r="E232" s="25" t="s">
        <v>448</v>
      </c>
      <c r="F232" s="121">
        <v>16</v>
      </c>
      <c r="G232" s="55">
        <f>G22</f>
        <v>0</v>
      </c>
      <c r="H232" s="53">
        <f t="shared" si="8"/>
        <v>0</v>
      </c>
      <c r="I232" s="54" t="str">
        <f t="shared" si="9"/>
        <v>C</v>
      </c>
      <c r="J232" s="57" t="s">
        <v>750</v>
      </c>
    </row>
    <row r="233" spans="1:10" ht="25.5" customHeight="1" x14ac:dyDescent="0.2">
      <c r="A233" s="83">
        <v>4</v>
      </c>
      <c r="B233" s="28" t="s">
        <v>720</v>
      </c>
      <c r="C233" s="56"/>
      <c r="D233" s="29" t="s">
        <v>737</v>
      </c>
      <c r="E233" s="25" t="s">
        <v>749</v>
      </c>
      <c r="F233" s="121">
        <v>935.47</v>
      </c>
      <c r="G233" s="63"/>
      <c r="H233" s="53">
        <f t="shared" ref="H233:H324" si="10">+IF(AND(F233="",G233=""),"",ROUND(F233*G233,2))</f>
        <v>0</v>
      </c>
      <c r="I233" s="54" t="str">
        <f t="shared" ref="I233:J324" si="11">IF(E233&lt;&gt;"","C","")</f>
        <v>C</v>
      </c>
      <c r="J233" s="57" t="s">
        <v>750</v>
      </c>
    </row>
    <row r="234" spans="1:10" ht="25.5" customHeight="1" x14ac:dyDescent="0.2">
      <c r="A234" s="55"/>
      <c r="B234" s="26" t="s">
        <v>295</v>
      </c>
      <c r="C234" s="56"/>
      <c r="D234" s="30" t="s">
        <v>296</v>
      </c>
      <c r="E234" s="11"/>
      <c r="F234" s="11"/>
      <c r="G234" s="11"/>
      <c r="H234" s="53" t="str">
        <f t="shared" si="10"/>
        <v/>
      </c>
      <c r="I234" s="54" t="str">
        <f t="shared" si="11"/>
        <v/>
      </c>
      <c r="J234" s="54" t="str">
        <f t="shared" si="11"/>
        <v/>
      </c>
    </row>
    <row r="235" spans="1:10" ht="25.5" customHeight="1" x14ac:dyDescent="0.2">
      <c r="A235" s="55"/>
      <c r="B235" s="26" t="s">
        <v>721</v>
      </c>
      <c r="C235" s="56"/>
      <c r="D235" s="27" t="s">
        <v>738</v>
      </c>
      <c r="E235" s="11"/>
      <c r="F235" s="11"/>
      <c r="G235" s="11"/>
      <c r="H235" s="53" t="str">
        <f>+IF(AND(F235="",G235=""),"",ROUND(F235*G235,2))</f>
        <v/>
      </c>
      <c r="I235" s="54" t="str">
        <f>IF(E235&lt;&gt;"","C","")</f>
        <v/>
      </c>
      <c r="J235" s="11"/>
    </row>
    <row r="236" spans="1:10" ht="25.5" customHeight="1" x14ac:dyDescent="0.2">
      <c r="A236" s="55"/>
      <c r="B236" s="26" t="s">
        <v>722</v>
      </c>
      <c r="C236" s="56"/>
      <c r="D236" s="27" t="s">
        <v>739</v>
      </c>
      <c r="E236" s="11"/>
      <c r="F236" s="11"/>
      <c r="G236" s="11"/>
      <c r="H236" s="53" t="str">
        <f>+IF(AND(F236="",G236=""),"",ROUND(F236*G236,2))</f>
        <v/>
      </c>
      <c r="I236" s="54" t="str">
        <f>IF(E236&lt;&gt;"","C","")</f>
        <v/>
      </c>
      <c r="J236" s="11"/>
    </row>
    <row r="237" spans="1:10" ht="25.5" customHeight="1" x14ac:dyDescent="0.2">
      <c r="A237" s="25">
        <v>5</v>
      </c>
      <c r="B237" s="28" t="s">
        <v>723</v>
      </c>
      <c r="C237" s="58" t="s">
        <v>243</v>
      </c>
      <c r="D237" s="29" t="s">
        <v>740</v>
      </c>
      <c r="E237" s="25" t="s">
        <v>453</v>
      </c>
      <c r="F237" s="121">
        <v>203.62</v>
      </c>
      <c r="G237" s="63"/>
      <c r="H237" s="53">
        <f t="shared" si="10"/>
        <v>0</v>
      </c>
      <c r="I237" s="54" t="str">
        <f t="shared" si="11"/>
        <v>C</v>
      </c>
      <c r="J237" s="57" t="s">
        <v>750</v>
      </c>
    </row>
    <row r="238" spans="1:10" ht="25.5" customHeight="1" x14ac:dyDescent="0.2">
      <c r="A238" s="25">
        <v>6</v>
      </c>
      <c r="B238" s="28" t="s">
        <v>724</v>
      </c>
      <c r="C238" s="58" t="s">
        <v>243</v>
      </c>
      <c r="D238" s="29" t="s">
        <v>741</v>
      </c>
      <c r="E238" s="25" t="s">
        <v>453</v>
      </c>
      <c r="F238" s="121">
        <v>233.55</v>
      </c>
      <c r="G238" s="63"/>
      <c r="H238" s="53">
        <f t="shared" si="10"/>
        <v>0</v>
      </c>
      <c r="I238" s="54" t="str">
        <f t="shared" si="11"/>
        <v>C</v>
      </c>
      <c r="J238" s="57" t="s">
        <v>750</v>
      </c>
    </row>
    <row r="239" spans="1:10" ht="25.5" customHeight="1" x14ac:dyDescent="0.2">
      <c r="A239" s="25">
        <v>7</v>
      </c>
      <c r="B239" s="28" t="s">
        <v>725</v>
      </c>
      <c r="C239" s="58" t="s">
        <v>243</v>
      </c>
      <c r="D239" s="29" t="s">
        <v>741</v>
      </c>
      <c r="E239" s="25" t="s">
        <v>453</v>
      </c>
      <c r="F239" s="121">
        <v>575.78</v>
      </c>
      <c r="G239" s="63"/>
      <c r="H239" s="53">
        <f t="shared" si="10"/>
        <v>0</v>
      </c>
      <c r="I239" s="54" t="str">
        <f t="shared" si="11"/>
        <v>C</v>
      </c>
      <c r="J239" s="57" t="s">
        <v>750</v>
      </c>
    </row>
    <row r="240" spans="1:10" ht="25.5" customHeight="1" x14ac:dyDescent="0.2">
      <c r="A240" s="55"/>
      <c r="B240" s="26" t="s">
        <v>726</v>
      </c>
      <c r="C240" s="56"/>
      <c r="D240" s="27" t="s">
        <v>742</v>
      </c>
      <c r="E240" s="11"/>
      <c r="F240" s="11"/>
      <c r="G240" s="11"/>
      <c r="H240" s="53" t="str">
        <f>+IF(AND(F240="",G240=""),"",ROUND(F240*G240,2))</f>
        <v/>
      </c>
      <c r="I240" s="54" t="str">
        <f>IF(E240&lt;&gt;"","C","")</f>
        <v/>
      </c>
      <c r="J240" s="11"/>
    </row>
    <row r="241" spans="1:10" ht="25.5" customHeight="1" x14ac:dyDescent="0.2">
      <c r="A241" s="25">
        <v>8</v>
      </c>
      <c r="B241" s="28" t="s">
        <v>727</v>
      </c>
      <c r="C241" s="58" t="s">
        <v>243</v>
      </c>
      <c r="D241" s="29" t="s">
        <v>743</v>
      </c>
      <c r="E241" s="25" t="s">
        <v>456</v>
      </c>
      <c r="F241" s="121">
        <v>152.25</v>
      </c>
      <c r="G241" s="63"/>
      <c r="H241" s="53">
        <f t="shared" si="10"/>
        <v>0</v>
      </c>
      <c r="I241" s="54" t="str">
        <f t="shared" si="11"/>
        <v>C</v>
      </c>
      <c r="J241" s="57" t="s">
        <v>750</v>
      </c>
    </row>
    <row r="242" spans="1:10" ht="25.5" customHeight="1" x14ac:dyDescent="0.2">
      <c r="A242" s="25">
        <v>9</v>
      </c>
      <c r="B242" s="28" t="s">
        <v>728</v>
      </c>
      <c r="C242" s="58" t="s">
        <v>243</v>
      </c>
      <c r="D242" s="29" t="s">
        <v>744</v>
      </c>
      <c r="E242" s="17" t="s">
        <v>925</v>
      </c>
      <c r="F242" s="122">
        <v>57</v>
      </c>
      <c r="G242" s="63"/>
      <c r="H242" s="53">
        <f t="shared" si="10"/>
        <v>0</v>
      </c>
      <c r="I242" s="54" t="str">
        <f t="shared" si="11"/>
        <v>C</v>
      </c>
      <c r="J242" s="57" t="s">
        <v>750</v>
      </c>
    </row>
    <row r="243" spans="1:10" ht="25.5" customHeight="1" x14ac:dyDescent="0.2">
      <c r="A243" s="25">
        <v>10</v>
      </c>
      <c r="B243" s="28" t="s">
        <v>729</v>
      </c>
      <c r="C243" s="58" t="s">
        <v>243</v>
      </c>
      <c r="D243" s="29" t="s">
        <v>745</v>
      </c>
      <c r="E243" s="25" t="s">
        <v>456</v>
      </c>
      <c r="F243" s="121">
        <v>152.25</v>
      </c>
      <c r="G243" s="63"/>
      <c r="H243" s="53">
        <f t="shared" si="10"/>
        <v>0</v>
      </c>
      <c r="I243" s="54" t="str">
        <f t="shared" si="11"/>
        <v>C</v>
      </c>
      <c r="J243" s="57" t="s">
        <v>750</v>
      </c>
    </row>
    <row r="244" spans="1:10" ht="25.5" customHeight="1" x14ac:dyDescent="0.2">
      <c r="A244" s="25">
        <v>11</v>
      </c>
      <c r="B244" s="28" t="s">
        <v>730</v>
      </c>
      <c r="C244" s="56"/>
      <c r="D244" s="29" t="s">
        <v>746</v>
      </c>
      <c r="E244" s="25" t="s">
        <v>453</v>
      </c>
      <c r="F244" s="121">
        <v>130.93</v>
      </c>
      <c r="G244" s="63"/>
      <c r="H244" s="53">
        <f t="shared" si="10"/>
        <v>0</v>
      </c>
      <c r="I244" s="54" t="str">
        <f t="shared" si="11"/>
        <v>C</v>
      </c>
      <c r="J244" s="57" t="s">
        <v>750</v>
      </c>
    </row>
    <row r="245" spans="1:10" ht="25.5" customHeight="1" x14ac:dyDescent="0.2">
      <c r="A245" s="25">
        <v>12</v>
      </c>
      <c r="B245" s="28" t="s">
        <v>731</v>
      </c>
      <c r="C245" s="56"/>
      <c r="D245" s="29" t="s">
        <v>747</v>
      </c>
      <c r="E245" s="25" t="s">
        <v>453</v>
      </c>
      <c r="F245" s="121">
        <v>249.99</v>
      </c>
      <c r="G245" s="63"/>
      <c r="H245" s="53">
        <f t="shared" si="10"/>
        <v>0</v>
      </c>
      <c r="I245" s="54" t="str">
        <f t="shared" si="11"/>
        <v>C</v>
      </c>
      <c r="J245" s="57" t="s">
        <v>750</v>
      </c>
    </row>
    <row r="246" spans="1:10" ht="25.5" customHeight="1" x14ac:dyDescent="0.2">
      <c r="A246" s="25">
        <v>13</v>
      </c>
      <c r="B246" s="28" t="s">
        <v>732</v>
      </c>
      <c r="C246" s="56"/>
      <c r="D246" s="29" t="s">
        <v>748</v>
      </c>
      <c r="E246" s="25" t="s">
        <v>453</v>
      </c>
      <c r="F246" s="121">
        <v>380.92</v>
      </c>
      <c r="G246" s="63"/>
      <c r="H246" s="53">
        <f t="shared" si="10"/>
        <v>0</v>
      </c>
      <c r="I246" s="54" t="str">
        <f t="shared" si="11"/>
        <v>C</v>
      </c>
      <c r="J246" s="57" t="s">
        <v>750</v>
      </c>
    </row>
    <row r="247" spans="1:10" ht="25.5" customHeight="1" x14ac:dyDescent="0.2">
      <c r="A247" s="25">
        <v>14</v>
      </c>
      <c r="B247" s="28" t="s">
        <v>733</v>
      </c>
      <c r="C247" s="56"/>
      <c r="D247" s="29" t="s">
        <v>748</v>
      </c>
      <c r="E247" s="25" t="s">
        <v>453</v>
      </c>
      <c r="F247" s="121">
        <v>380.92</v>
      </c>
      <c r="G247" s="63"/>
      <c r="H247" s="53">
        <f t="shared" si="10"/>
        <v>0</v>
      </c>
      <c r="I247" s="54" t="str">
        <f t="shared" si="11"/>
        <v>C</v>
      </c>
      <c r="J247" s="57" t="s">
        <v>750</v>
      </c>
    </row>
    <row r="248" spans="1:10" ht="25.5" customHeight="1" x14ac:dyDescent="0.2">
      <c r="A248" s="55"/>
      <c r="B248" s="56"/>
      <c r="C248" s="56"/>
      <c r="D248" s="59"/>
      <c r="E248" s="58"/>
      <c r="F248" s="55"/>
      <c r="G248" s="55"/>
      <c r="H248" s="60"/>
      <c r="I248" s="60"/>
      <c r="J248" s="60"/>
    </row>
    <row r="249" spans="1:10" ht="25.5" customHeight="1" x14ac:dyDescent="0.2">
      <c r="A249" s="11"/>
      <c r="B249" s="11"/>
      <c r="C249" s="11"/>
      <c r="D249" s="52" t="s">
        <v>1040</v>
      </c>
      <c r="E249" s="11"/>
      <c r="F249" s="11"/>
      <c r="G249" s="11"/>
      <c r="H249" s="53" t="str">
        <f t="shared" ref="H249" si="12">+IF(AND(F249="",G249=""),"",ROUND(F249*G249,2))</f>
        <v/>
      </c>
      <c r="I249" s="54" t="str">
        <f t="shared" ref="I249" si="13">IF(E249&lt;&gt;"","C","")</f>
        <v/>
      </c>
      <c r="J249" s="11"/>
    </row>
    <row r="250" spans="1:10" ht="25.5" customHeight="1" x14ac:dyDescent="0.2">
      <c r="A250" s="55"/>
      <c r="B250" s="12" t="s">
        <v>393</v>
      </c>
      <c r="C250" s="56"/>
      <c r="D250" s="13" t="s">
        <v>394</v>
      </c>
      <c r="E250" s="11"/>
      <c r="F250" s="11"/>
      <c r="G250" s="11"/>
      <c r="H250" s="53" t="str">
        <f>+IF(AND(F250="",G250=""),"",ROUND(F250*G250,2))</f>
        <v/>
      </c>
      <c r="I250" s="54" t="str">
        <f>IF(E250&lt;&gt;"","C","")</f>
        <v/>
      </c>
      <c r="J250" s="11"/>
    </row>
    <row r="251" spans="1:10" ht="25.5" customHeight="1" x14ac:dyDescent="0.2">
      <c r="A251" s="11">
        <v>1</v>
      </c>
      <c r="B251" s="14" t="s">
        <v>395</v>
      </c>
      <c r="C251" s="56"/>
      <c r="D251" s="16" t="s">
        <v>396</v>
      </c>
      <c r="E251" s="11" t="s">
        <v>454</v>
      </c>
      <c r="F251" s="120">
        <v>3285.35</v>
      </c>
      <c r="G251" s="63"/>
      <c r="H251" s="53">
        <f>+IF(AND(F251="",G251=""),"",ROUND(F251*G251,2))</f>
        <v>0</v>
      </c>
      <c r="I251" s="54" t="str">
        <f>IF(E251&lt;&gt;"","C","")</f>
        <v>C</v>
      </c>
      <c r="J251" s="57" t="s">
        <v>1041</v>
      </c>
    </row>
    <row r="252" spans="1:10" ht="25.5" customHeight="1" x14ac:dyDescent="0.2">
      <c r="A252" s="11">
        <v>2</v>
      </c>
      <c r="B252" s="14" t="s">
        <v>397</v>
      </c>
      <c r="C252" s="58" t="s">
        <v>243</v>
      </c>
      <c r="D252" s="16" t="s">
        <v>398</v>
      </c>
      <c r="E252" s="17" t="s">
        <v>925</v>
      </c>
      <c r="F252" s="119">
        <v>8</v>
      </c>
      <c r="G252" s="63"/>
      <c r="H252" s="53">
        <f t="shared" ref="H252:H259" si="14">+IF(AND(F252="",G252=""),"",ROUND(F252*G252,2))</f>
        <v>0</v>
      </c>
      <c r="I252" s="54" t="str">
        <f t="shared" ref="I252:I259" si="15">IF(E252&lt;&gt;"","C","")</f>
        <v>C</v>
      </c>
      <c r="J252" s="57" t="s">
        <v>1041</v>
      </c>
    </row>
    <row r="253" spans="1:10" ht="25.5" customHeight="1" x14ac:dyDescent="0.2">
      <c r="A253" s="18">
        <v>3</v>
      </c>
      <c r="B253" s="14" t="s">
        <v>399</v>
      </c>
      <c r="C253" s="58" t="s">
        <v>243</v>
      </c>
      <c r="D253" s="16" t="s">
        <v>398</v>
      </c>
      <c r="E253" s="17" t="s">
        <v>925</v>
      </c>
      <c r="F253" s="119">
        <v>3</v>
      </c>
      <c r="G253" s="63"/>
      <c r="H253" s="53">
        <f t="shared" si="14"/>
        <v>0</v>
      </c>
      <c r="I253" s="54" t="str">
        <f t="shared" si="15"/>
        <v>C</v>
      </c>
      <c r="J253" s="57" t="s">
        <v>1041</v>
      </c>
    </row>
    <row r="254" spans="1:10" ht="25.5" customHeight="1" x14ac:dyDescent="0.2">
      <c r="A254" s="18">
        <v>4</v>
      </c>
      <c r="B254" s="14" t="s">
        <v>400</v>
      </c>
      <c r="C254" s="58" t="s">
        <v>243</v>
      </c>
      <c r="D254" s="16" t="s">
        <v>398</v>
      </c>
      <c r="E254" s="17" t="s">
        <v>925</v>
      </c>
      <c r="F254" s="119">
        <v>34</v>
      </c>
      <c r="G254" s="63"/>
      <c r="H254" s="53">
        <f t="shared" si="14"/>
        <v>0</v>
      </c>
      <c r="I254" s="54" t="str">
        <f t="shared" si="15"/>
        <v>C</v>
      </c>
      <c r="J254" s="57" t="s">
        <v>1041</v>
      </c>
    </row>
    <row r="255" spans="1:10" ht="25.5" customHeight="1" x14ac:dyDescent="0.2">
      <c r="A255" s="18">
        <v>5</v>
      </c>
      <c r="B255" s="14" t="s">
        <v>401</v>
      </c>
      <c r="C255" s="58" t="s">
        <v>243</v>
      </c>
      <c r="D255" s="16" t="s">
        <v>398</v>
      </c>
      <c r="E255" s="17" t="s">
        <v>925</v>
      </c>
      <c r="F255" s="119">
        <v>27</v>
      </c>
      <c r="G255" s="63"/>
      <c r="H255" s="53">
        <f t="shared" si="14"/>
        <v>0</v>
      </c>
      <c r="I255" s="54" t="str">
        <f t="shared" si="15"/>
        <v>C</v>
      </c>
      <c r="J255" s="57" t="s">
        <v>1041</v>
      </c>
    </row>
    <row r="256" spans="1:10" ht="25.5" customHeight="1" x14ac:dyDescent="0.2">
      <c r="A256" s="18">
        <v>6</v>
      </c>
      <c r="B256" s="14" t="s">
        <v>402</v>
      </c>
      <c r="C256" s="58" t="s">
        <v>243</v>
      </c>
      <c r="D256" s="16" t="s">
        <v>398</v>
      </c>
      <c r="E256" s="17" t="s">
        <v>925</v>
      </c>
      <c r="F256" s="119">
        <v>2</v>
      </c>
      <c r="G256" s="63"/>
      <c r="H256" s="53">
        <f t="shared" si="14"/>
        <v>0</v>
      </c>
      <c r="I256" s="54" t="str">
        <f t="shared" si="15"/>
        <v>C</v>
      </c>
      <c r="J256" s="57" t="s">
        <v>1041</v>
      </c>
    </row>
    <row r="257" spans="1:10" ht="25.5" customHeight="1" x14ac:dyDescent="0.2">
      <c r="A257" s="18">
        <v>7</v>
      </c>
      <c r="B257" s="14" t="s">
        <v>403</v>
      </c>
      <c r="C257" s="58" t="s">
        <v>243</v>
      </c>
      <c r="D257" s="16" t="s">
        <v>398</v>
      </c>
      <c r="E257" s="17" t="s">
        <v>925</v>
      </c>
      <c r="F257" s="119">
        <v>2</v>
      </c>
      <c r="G257" s="63"/>
      <c r="H257" s="53">
        <f t="shared" si="14"/>
        <v>0</v>
      </c>
      <c r="I257" s="54" t="str">
        <f t="shared" si="15"/>
        <v>C</v>
      </c>
      <c r="J257" s="57" t="s">
        <v>1041</v>
      </c>
    </row>
    <row r="258" spans="1:10" ht="25.5" customHeight="1" x14ac:dyDescent="0.2">
      <c r="A258" s="18">
        <v>8</v>
      </c>
      <c r="B258" s="14" t="s">
        <v>404</v>
      </c>
      <c r="C258" s="58" t="s">
        <v>243</v>
      </c>
      <c r="D258" s="16" t="s">
        <v>398</v>
      </c>
      <c r="E258" s="11" t="s">
        <v>453</v>
      </c>
      <c r="F258" s="119">
        <v>58.96</v>
      </c>
      <c r="G258" s="63"/>
      <c r="H258" s="53">
        <f t="shared" si="14"/>
        <v>0</v>
      </c>
      <c r="I258" s="54" t="str">
        <f t="shared" si="15"/>
        <v>C</v>
      </c>
      <c r="J258" s="57" t="s">
        <v>1041</v>
      </c>
    </row>
    <row r="259" spans="1:10" ht="25.5" customHeight="1" x14ac:dyDescent="0.2">
      <c r="A259" s="18">
        <v>9</v>
      </c>
      <c r="B259" s="14" t="s">
        <v>405</v>
      </c>
      <c r="C259" s="58" t="s">
        <v>243</v>
      </c>
      <c r="D259" s="16" t="s">
        <v>406</v>
      </c>
      <c r="E259" s="11" t="s">
        <v>456</v>
      </c>
      <c r="F259" s="119">
        <v>26.82</v>
      </c>
      <c r="G259" s="63"/>
      <c r="H259" s="53">
        <f t="shared" si="14"/>
        <v>0</v>
      </c>
      <c r="I259" s="54" t="str">
        <f t="shared" si="15"/>
        <v>C</v>
      </c>
      <c r="J259" s="57" t="s">
        <v>1041</v>
      </c>
    </row>
    <row r="260" spans="1:10" ht="25.5" customHeight="1" x14ac:dyDescent="0.2">
      <c r="A260" s="18">
        <v>10</v>
      </c>
      <c r="B260" s="14" t="s">
        <v>407</v>
      </c>
      <c r="C260" s="56"/>
      <c r="D260" s="16" t="s">
        <v>408</v>
      </c>
      <c r="E260" s="11" t="s">
        <v>454</v>
      </c>
      <c r="F260" s="120">
        <v>3285.35</v>
      </c>
      <c r="G260" s="63"/>
      <c r="H260" s="53">
        <f>+IF(AND(F260="",G260=""),"",ROUND(F260*G260,2))</f>
        <v>0</v>
      </c>
      <c r="I260" s="54" t="str">
        <f>IF(E260&lt;&gt;"","C","")</f>
        <v>C</v>
      </c>
      <c r="J260" s="57" t="s">
        <v>1041</v>
      </c>
    </row>
    <row r="261" spans="1:10" ht="25.5" customHeight="1" x14ac:dyDescent="0.2">
      <c r="A261" s="55"/>
      <c r="B261" s="56"/>
      <c r="C261" s="56"/>
      <c r="D261" s="59"/>
      <c r="E261" s="58"/>
      <c r="F261" s="55"/>
      <c r="G261" s="55"/>
      <c r="H261" s="60"/>
      <c r="I261" s="60"/>
      <c r="J261" s="60"/>
    </row>
    <row r="262" spans="1:10" ht="25.5" customHeight="1" x14ac:dyDescent="0.2">
      <c r="A262" s="11"/>
      <c r="B262" s="11"/>
      <c r="C262" s="11"/>
      <c r="D262" s="52" t="s">
        <v>986</v>
      </c>
      <c r="E262" s="11"/>
      <c r="F262" s="11"/>
      <c r="G262" s="11"/>
      <c r="H262" s="53" t="str">
        <f t="shared" ref="H262" si="16">+IF(AND(F262="",G262=""),"",ROUND(F262*G262,2))</f>
        <v/>
      </c>
      <c r="I262" s="54" t="str">
        <f t="shared" ref="I262" si="17">IF(E262&lt;&gt;"","C","")</f>
        <v/>
      </c>
      <c r="J262" s="11"/>
    </row>
    <row r="263" spans="1:10" ht="25.5" customHeight="1" x14ac:dyDescent="0.2">
      <c r="A263" s="11">
        <v>1</v>
      </c>
      <c r="B263" s="14" t="s">
        <v>280</v>
      </c>
      <c r="C263" s="58" t="s">
        <v>243</v>
      </c>
      <c r="D263" s="16" t="s">
        <v>601</v>
      </c>
      <c r="E263" s="72" t="s">
        <v>1035</v>
      </c>
      <c r="F263" s="119">
        <v>1</v>
      </c>
      <c r="G263" s="63"/>
      <c r="H263" s="53">
        <f t="shared" ref="H263:H268" si="18">+IF(AND(F263="",G263=""),"",ROUND(F263*G263,2))</f>
        <v>0</v>
      </c>
      <c r="I263" s="54" t="str">
        <f t="shared" ref="I263:I268" si="19">IF(E263&lt;&gt;"","C","")</f>
        <v>C</v>
      </c>
      <c r="J263" s="57" t="s">
        <v>990</v>
      </c>
    </row>
    <row r="264" spans="1:10" ht="25.5" customHeight="1" x14ac:dyDescent="0.2">
      <c r="A264" s="11">
        <v>2</v>
      </c>
      <c r="B264" s="14" t="s">
        <v>293</v>
      </c>
      <c r="C264" s="56"/>
      <c r="D264" s="16" t="s">
        <v>294</v>
      </c>
      <c r="E264" s="11" t="s">
        <v>450</v>
      </c>
      <c r="F264" s="119">
        <v>103.2</v>
      </c>
      <c r="G264" s="63"/>
      <c r="H264" s="53">
        <f t="shared" si="18"/>
        <v>0</v>
      </c>
      <c r="I264" s="54" t="str">
        <f t="shared" si="19"/>
        <v>C</v>
      </c>
      <c r="J264" s="57" t="s">
        <v>990</v>
      </c>
    </row>
    <row r="265" spans="1:10" ht="25.5" customHeight="1" x14ac:dyDescent="0.2">
      <c r="A265" s="55"/>
      <c r="B265" s="12" t="s">
        <v>338</v>
      </c>
      <c r="C265" s="56"/>
      <c r="D265" s="13" t="s">
        <v>339</v>
      </c>
      <c r="E265" s="11"/>
      <c r="F265" s="11"/>
      <c r="G265" s="11"/>
      <c r="H265" s="53" t="str">
        <f>+IF(AND(F265="",G265=""),"",ROUND(F265*G265,2))</f>
        <v/>
      </c>
      <c r="I265" s="54" t="str">
        <f>IF(E265&lt;&gt;"","C","")</f>
        <v/>
      </c>
      <c r="J265" s="11"/>
    </row>
    <row r="266" spans="1:10" ht="25.5" customHeight="1" x14ac:dyDescent="0.2">
      <c r="A266" s="11">
        <v>3</v>
      </c>
      <c r="B266" s="14" t="s">
        <v>335</v>
      </c>
      <c r="C266" s="58" t="s">
        <v>243</v>
      </c>
      <c r="D266" s="16" t="s">
        <v>602</v>
      </c>
      <c r="E266" s="17" t="s">
        <v>925</v>
      </c>
      <c r="F266" s="119">
        <v>24</v>
      </c>
      <c r="G266" s="63"/>
      <c r="H266" s="53">
        <f t="shared" si="18"/>
        <v>0</v>
      </c>
      <c r="I266" s="54" t="str">
        <f t="shared" si="19"/>
        <v>C</v>
      </c>
      <c r="J266" s="57" t="s">
        <v>990</v>
      </c>
    </row>
    <row r="267" spans="1:10" ht="25.5" customHeight="1" x14ac:dyDescent="0.2">
      <c r="A267" s="11">
        <v>4</v>
      </c>
      <c r="B267" s="14" t="s">
        <v>336</v>
      </c>
      <c r="C267" s="58" t="s">
        <v>243</v>
      </c>
      <c r="D267" s="16" t="s">
        <v>603</v>
      </c>
      <c r="E267" s="17" t="s">
        <v>925</v>
      </c>
      <c r="F267" s="119">
        <v>24</v>
      </c>
      <c r="G267" s="63"/>
      <c r="H267" s="53">
        <f t="shared" si="18"/>
        <v>0</v>
      </c>
      <c r="I267" s="54" t="str">
        <f t="shared" si="19"/>
        <v>C</v>
      </c>
      <c r="J267" s="57" t="s">
        <v>990</v>
      </c>
    </row>
    <row r="268" spans="1:10" ht="25.5" customHeight="1" x14ac:dyDescent="0.2">
      <c r="A268" s="11">
        <v>5</v>
      </c>
      <c r="B268" s="14" t="s">
        <v>445</v>
      </c>
      <c r="C268" s="56"/>
      <c r="D268" s="16" t="s">
        <v>446</v>
      </c>
      <c r="E268" s="11" t="s">
        <v>450</v>
      </c>
      <c r="F268" s="119">
        <v>97.79</v>
      </c>
      <c r="G268" s="63"/>
      <c r="H268" s="53">
        <f t="shared" si="18"/>
        <v>0</v>
      </c>
      <c r="I268" s="54" t="str">
        <f t="shared" si="19"/>
        <v>C</v>
      </c>
      <c r="J268" s="57" t="s">
        <v>990</v>
      </c>
    </row>
    <row r="269" spans="1:10" ht="25.5" customHeight="1" x14ac:dyDescent="0.2">
      <c r="A269" s="55"/>
      <c r="B269" s="56"/>
      <c r="C269" s="56"/>
      <c r="D269" s="59"/>
      <c r="E269" s="58"/>
      <c r="F269" s="55"/>
      <c r="G269" s="55"/>
      <c r="H269" s="60"/>
      <c r="I269" s="60"/>
      <c r="J269" s="60"/>
    </row>
    <row r="270" spans="1:10" ht="25.5" customHeight="1" x14ac:dyDescent="0.2">
      <c r="A270" s="11"/>
      <c r="B270" s="11"/>
      <c r="C270" s="11"/>
      <c r="D270" s="52" t="s">
        <v>991</v>
      </c>
      <c r="E270" s="11"/>
      <c r="F270" s="11"/>
      <c r="G270" s="11"/>
      <c r="H270" s="53" t="str">
        <f t="shared" ref="H270" si="20">+IF(AND(F270="",G270=""),"",ROUND(F270*G270,2))</f>
        <v/>
      </c>
      <c r="I270" s="54" t="str">
        <f t="shared" ref="I270" si="21">IF(E270&lt;&gt;"","C","")</f>
        <v/>
      </c>
      <c r="J270" s="11"/>
    </row>
    <row r="271" spans="1:10" ht="25.5" customHeight="1" x14ac:dyDescent="0.2">
      <c r="A271" s="55"/>
      <c r="B271" s="12" t="s">
        <v>274</v>
      </c>
      <c r="C271" s="56"/>
      <c r="D271" s="13" t="s">
        <v>275</v>
      </c>
      <c r="E271" s="11"/>
      <c r="F271" s="11"/>
      <c r="G271" s="11"/>
      <c r="H271" s="53" t="str">
        <f t="shared" ref="H271:H279" si="22">+IF(AND(F271="",G271=""),"",ROUND(F271*G271,2))</f>
        <v/>
      </c>
      <c r="I271" s="54" t="str">
        <f>IF(E271&lt;&gt;"","C","")</f>
        <v/>
      </c>
      <c r="J271" s="54" t="str">
        <f>IF(F271&lt;&gt;"","C","")</f>
        <v/>
      </c>
    </row>
    <row r="272" spans="1:10" ht="25.5" customHeight="1" x14ac:dyDescent="0.2">
      <c r="A272" s="11">
        <v>1</v>
      </c>
      <c r="B272" s="14" t="s">
        <v>276</v>
      </c>
      <c r="C272" s="56"/>
      <c r="D272" s="16" t="s">
        <v>277</v>
      </c>
      <c r="E272" s="11" t="s">
        <v>450</v>
      </c>
      <c r="F272" s="119">
        <v>407.5</v>
      </c>
      <c r="G272" s="63"/>
      <c r="H272" s="53">
        <f t="shared" si="22"/>
        <v>0</v>
      </c>
      <c r="I272" s="54" t="str">
        <f t="shared" ref="I272:I279" si="23">IF(E272&lt;&gt;"","C","")</f>
        <v>C</v>
      </c>
      <c r="J272" s="57" t="s">
        <v>992</v>
      </c>
    </row>
    <row r="273" spans="1:10" ht="25.5" customHeight="1" x14ac:dyDescent="0.2">
      <c r="A273" s="11">
        <v>2</v>
      </c>
      <c r="B273" s="14" t="s">
        <v>278</v>
      </c>
      <c r="C273" s="56"/>
      <c r="D273" s="16" t="s">
        <v>279</v>
      </c>
      <c r="E273" s="11" t="s">
        <v>451</v>
      </c>
      <c r="F273" s="120">
        <v>1942.5</v>
      </c>
      <c r="G273" s="63"/>
      <c r="H273" s="53">
        <f t="shared" si="22"/>
        <v>0</v>
      </c>
      <c r="I273" s="54" t="str">
        <f t="shared" si="23"/>
        <v>C</v>
      </c>
      <c r="J273" s="57" t="s">
        <v>992</v>
      </c>
    </row>
    <row r="274" spans="1:10" ht="25.5" customHeight="1" x14ac:dyDescent="0.2">
      <c r="A274" s="11">
        <v>3</v>
      </c>
      <c r="B274" s="14" t="s">
        <v>281</v>
      </c>
      <c r="C274" s="56"/>
      <c r="D274" s="16" t="s">
        <v>282</v>
      </c>
      <c r="E274" s="11" t="s">
        <v>452</v>
      </c>
      <c r="F274" s="119">
        <v>200</v>
      </c>
      <c r="G274" s="63"/>
      <c r="H274" s="53">
        <f t="shared" si="22"/>
        <v>0</v>
      </c>
      <c r="I274" s="54" t="str">
        <f t="shared" si="23"/>
        <v>C</v>
      </c>
      <c r="J274" s="57" t="s">
        <v>992</v>
      </c>
    </row>
    <row r="275" spans="1:10" ht="25.5" customHeight="1" x14ac:dyDescent="0.2">
      <c r="A275" s="11">
        <v>4</v>
      </c>
      <c r="B275" s="14" t="s">
        <v>283</v>
      </c>
      <c r="C275" s="56"/>
      <c r="D275" s="16" t="s">
        <v>284</v>
      </c>
      <c r="E275" s="11" t="s">
        <v>452</v>
      </c>
      <c r="F275" s="119">
        <v>44.68</v>
      </c>
      <c r="G275" s="63"/>
      <c r="H275" s="53">
        <f t="shared" si="22"/>
        <v>0</v>
      </c>
      <c r="I275" s="54" t="str">
        <f t="shared" si="23"/>
        <v>C</v>
      </c>
      <c r="J275" s="57" t="s">
        <v>992</v>
      </c>
    </row>
    <row r="276" spans="1:10" ht="25.5" customHeight="1" x14ac:dyDescent="0.2">
      <c r="A276" s="11">
        <v>5</v>
      </c>
      <c r="B276" s="14" t="s">
        <v>285</v>
      </c>
      <c r="C276" s="56"/>
      <c r="D276" s="16" t="s">
        <v>286</v>
      </c>
      <c r="E276" s="11" t="s">
        <v>452</v>
      </c>
      <c r="F276" s="119">
        <v>171.18</v>
      </c>
      <c r="G276" s="63"/>
      <c r="H276" s="53">
        <f t="shared" si="22"/>
        <v>0</v>
      </c>
      <c r="I276" s="54" t="str">
        <f t="shared" si="23"/>
        <v>C</v>
      </c>
      <c r="J276" s="57" t="s">
        <v>992</v>
      </c>
    </row>
    <row r="277" spans="1:10" ht="25.5" customHeight="1" x14ac:dyDescent="0.2">
      <c r="A277" s="11">
        <v>6</v>
      </c>
      <c r="B277" s="14" t="s">
        <v>287</v>
      </c>
      <c r="C277" s="56"/>
      <c r="D277" s="16" t="s">
        <v>288</v>
      </c>
      <c r="E277" s="11" t="s">
        <v>452</v>
      </c>
      <c r="F277" s="119">
        <v>19.559999999999999</v>
      </c>
      <c r="G277" s="63"/>
      <c r="H277" s="53">
        <f t="shared" si="22"/>
        <v>0</v>
      </c>
      <c r="I277" s="54" t="str">
        <f t="shared" si="23"/>
        <v>C</v>
      </c>
      <c r="J277" s="57" t="s">
        <v>992</v>
      </c>
    </row>
    <row r="278" spans="1:10" ht="25.5" customHeight="1" x14ac:dyDescent="0.2">
      <c r="A278" s="11">
        <v>7</v>
      </c>
      <c r="B278" s="14" t="s">
        <v>289</v>
      </c>
      <c r="C278" s="56"/>
      <c r="D278" s="16" t="s">
        <v>290</v>
      </c>
      <c r="E278" s="11" t="s">
        <v>452</v>
      </c>
      <c r="F278" s="119">
        <v>7.44</v>
      </c>
      <c r="G278" s="63"/>
      <c r="H278" s="53">
        <f t="shared" si="22"/>
        <v>0</v>
      </c>
      <c r="I278" s="54" t="str">
        <f t="shared" si="23"/>
        <v>C</v>
      </c>
      <c r="J278" s="57" t="s">
        <v>992</v>
      </c>
    </row>
    <row r="279" spans="1:10" ht="25.5" customHeight="1" x14ac:dyDescent="0.2">
      <c r="A279" s="11">
        <v>8</v>
      </c>
      <c r="B279" s="14" t="s">
        <v>291</v>
      </c>
      <c r="C279" s="56"/>
      <c r="D279" s="16" t="s">
        <v>292</v>
      </c>
      <c r="E279" s="11" t="s">
        <v>450</v>
      </c>
      <c r="F279" s="119">
        <v>100</v>
      </c>
      <c r="G279" s="63"/>
      <c r="H279" s="53">
        <f t="shared" si="22"/>
        <v>0</v>
      </c>
      <c r="I279" s="54" t="str">
        <f t="shared" si="23"/>
        <v>C</v>
      </c>
      <c r="J279" s="57" t="s">
        <v>992</v>
      </c>
    </row>
    <row r="280" spans="1:10" ht="25.5" customHeight="1" x14ac:dyDescent="0.2">
      <c r="A280" s="55"/>
      <c r="B280" s="56"/>
      <c r="C280" s="56"/>
      <c r="D280" s="59"/>
      <c r="E280" s="58"/>
      <c r="F280" s="55"/>
      <c r="G280" s="55"/>
      <c r="H280" s="60"/>
      <c r="I280" s="60"/>
      <c r="J280" s="60"/>
    </row>
    <row r="281" spans="1:10" ht="25.5" customHeight="1" x14ac:dyDescent="0.2">
      <c r="A281" s="11"/>
      <c r="B281" s="11"/>
      <c r="C281" s="11"/>
      <c r="D281" s="52" t="s">
        <v>985</v>
      </c>
      <c r="E281" s="11"/>
      <c r="F281" s="11"/>
      <c r="G281" s="11"/>
      <c r="H281" s="53" t="str">
        <f t="shared" si="10"/>
        <v/>
      </c>
      <c r="I281" s="54" t="str">
        <f t="shared" si="11"/>
        <v/>
      </c>
      <c r="J281" s="11"/>
    </row>
    <row r="282" spans="1:10" ht="25.5" customHeight="1" x14ac:dyDescent="0.2">
      <c r="A282" s="84">
        <v>1</v>
      </c>
      <c r="B282" s="28" t="s">
        <v>751</v>
      </c>
      <c r="C282" s="58" t="s">
        <v>243</v>
      </c>
      <c r="D282" s="29" t="s">
        <v>984</v>
      </c>
      <c r="E282" s="25" t="s">
        <v>456</v>
      </c>
      <c r="F282" s="118">
        <v>20</v>
      </c>
      <c r="G282" s="63"/>
      <c r="H282" s="53">
        <f t="shared" si="10"/>
        <v>0</v>
      </c>
      <c r="I282" s="54" t="str">
        <f t="shared" si="11"/>
        <v>C</v>
      </c>
      <c r="J282" s="57" t="s">
        <v>784</v>
      </c>
    </row>
    <row r="283" spans="1:10" ht="25.5" customHeight="1" x14ac:dyDescent="0.2">
      <c r="A283" s="25">
        <v>2</v>
      </c>
      <c r="B283" s="28" t="s">
        <v>752</v>
      </c>
      <c r="C283" s="58" t="s">
        <v>243</v>
      </c>
      <c r="D283" s="29" t="s">
        <v>767</v>
      </c>
      <c r="E283" s="25" t="s">
        <v>456</v>
      </c>
      <c r="F283" s="118">
        <v>5</v>
      </c>
      <c r="G283" s="63"/>
      <c r="H283" s="53">
        <f t="shared" si="10"/>
        <v>0</v>
      </c>
      <c r="I283" s="54" t="str">
        <f t="shared" si="11"/>
        <v>C</v>
      </c>
      <c r="J283" s="57" t="s">
        <v>784</v>
      </c>
    </row>
    <row r="284" spans="1:10" ht="25.5" customHeight="1" x14ac:dyDescent="0.2">
      <c r="A284" s="25">
        <v>3</v>
      </c>
      <c r="B284" s="28" t="s">
        <v>753</v>
      </c>
      <c r="C284" s="58" t="s">
        <v>243</v>
      </c>
      <c r="D284" s="29" t="s">
        <v>768</v>
      </c>
      <c r="E284" s="17" t="s">
        <v>925</v>
      </c>
      <c r="F284" s="118">
        <v>1</v>
      </c>
      <c r="G284" s="63"/>
      <c r="H284" s="53">
        <f t="shared" si="10"/>
        <v>0</v>
      </c>
      <c r="I284" s="54" t="str">
        <f t="shared" si="11"/>
        <v>C</v>
      </c>
      <c r="J284" s="57" t="s">
        <v>784</v>
      </c>
    </row>
    <row r="285" spans="1:10" ht="25.5" customHeight="1" x14ac:dyDescent="0.2">
      <c r="A285" s="25">
        <v>4</v>
      </c>
      <c r="B285" s="28" t="s">
        <v>754</v>
      </c>
      <c r="C285" s="58" t="s">
        <v>243</v>
      </c>
      <c r="D285" s="29" t="s">
        <v>769</v>
      </c>
      <c r="E285" s="25" t="s">
        <v>456</v>
      </c>
      <c r="F285" s="118">
        <v>4</v>
      </c>
      <c r="G285" s="63"/>
      <c r="H285" s="53">
        <f t="shared" si="10"/>
        <v>0</v>
      </c>
      <c r="I285" s="54" t="str">
        <f t="shared" si="11"/>
        <v>C</v>
      </c>
      <c r="J285" s="57" t="s">
        <v>784</v>
      </c>
    </row>
    <row r="286" spans="1:10" ht="25.5" customHeight="1" x14ac:dyDescent="0.2">
      <c r="A286" s="25">
        <v>5</v>
      </c>
      <c r="B286" s="28" t="s">
        <v>755</v>
      </c>
      <c r="C286" s="58" t="s">
        <v>243</v>
      </c>
      <c r="D286" s="29" t="s">
        <v>770</v>
      </c>
      <c r="E286" s="25" t="s">
        <v>456</v>
      </c>
      <c r="F286" s="118">
        <v>21</v>
      </c>
      <c r="G286" s="63"/>
      <c r="H286" s="53">
        <f t="shared" si="10"/>
        <v>0</v>
      </c>
      <c r="I286" s="54" t="str">
        <f t="shared" si="11"/>
        <v>C</v>
      </c>
      <c r="J286" s="57" t="s">
        <v>784</v>
      </c>
    </row>
    <row r="287" spans="1:10" ht="25.5" customHeight="1" x14ac:dyDescent="0.2">
      <c r="A287" s="25">
        <v>6</v>
      </c>
      <c r="B287" s="28" t="s">
        <v>756</v>
      </c>
      <c r="C287" s="58" t="s">
        <v>243</v>
      </c>
      <c r="D287" s="29" t="s">
        <v>771</v>
      </c>
      <c r="E287" s="25" t="s">
        <v>456</v>
      </c>
      <c r="F287" s="118">
        <v>4</v>
      </c>
      <c r="G287" s="63"/>
      <c r="H287" s="53">
        <f t="shared" si="10"/>
        <v>0</v>
      </c>
      <c r="I287" s="54" t="str">
        <f t="shared" si="11"/>
        <v>C</v>
      </c>
      <c r="J287" s="57" t="s">
        <v>784</v>
      </c>
    </row>
    <row r="288" spans="1:10" ht="25.5" customHeight="1" x14ac:dyDescent="0.2">
      <c r="A288" s="25">
        <v>7</v>
      </c>
      <c r="B288" s="28" t="s">
        <v>994</v>
      </c>
      <c r="C288" s="58" t="s">
        <v>243</v>
      </c>
      <c r="D288" s="29" t="s">
        <v>772</v>
      </c>
      <c r="E288" s="25" t="s">
        <v>783</v>
      </c>
      <c r="F288" s="118">
        <v>41</v>
      </c>
      <c r="G288" s="63"/>
      <c r="H288" s="53">
        <f t="shared" si="10"/>
        <v>0</v>
      </c>
      <c r="I288" s="54" t="str">
        <f t="shared" si="11"/>
        <v>C</v>
      </c>
      <c r="J288" s="57" t="s">
        <v>784</v>
      </c>
    </row>
    <row r="289" spans="1:10" ht="25.5" customHeight="1" x14ac:dyDescent="0.2">
      <c r="A289" s="25">
        <v>8</v>
      </c>
      <c r="B289" s="28" t="s">
        <v>757</v>
      </c>
      <c r="C289" s="58" t="s">
        <v>243</v>
      </c>
      <c r="D289" s="29" t="s">
        <v>773</v>
      </c>
      <c r="E289" s="17" t="s">
        <v>925</v>
      </c>
      <c r="F289" s="118">
        <v>3</v>
      </c>
      <c r="G289" s="63"/>
      <c r="H289" s="53">
        <f t="shared" si="10"/>
        <v>0</v>
      </c>
      <c r="I289" s="54" t="str">
        <f t="shared" si="11"/>
        <v>C</v>
      </c>
      <c r="J289" s="57" t="s">
        <v>784</v>
      </c>
    </row>
    <row r="290" spans="1:10" ht="25.5" customHeight="1" x14ac:dyDescent="0.2">
      <c r="A290" s="25">
        <v>9</v>
      </c>
      <c r="B290" s="28" t="s">
        <v>758</v>
      </c>
      <c r="C290" s="58" t="s">
        <v>243</v>
      </c>
      <c r="D290" s="29" t="s">
        <v>774</v>
      </c>
      <c r="E290" s="17" t="s">
        <v>925</v>
      </c>
      <c r="F290" s="118">
        <v>1</v>
      </c>
      <c r="G290" s="63"/>
      <c r="H290" s="53">
        <f t="shared" si="10"/>
        <v>0</v>
      </c>
      <c r="I290" s="54" t="str">
        <f t="shared" si="11"/>
        <v>C</v>
      </c>
      <c r="J290" s="57" t="s">
        <v>784</v>
      </c>
    </row>
    <row r="291" spans="1:10" ht="25.5" customHeight="1" x14ac:dyDescent="0.2">
      <c r="A291" s="25">
        <v>10</v>
      </c>
      <c r="B291" s="28" t="s">
        <v>759</v>
      </c>
      <c r="C291" s="58" t="s">
        <v>243</v>
      </c>
      <c r="D291" s="29" t="s">
        <v>775</v>
      </c>
      <c r="E291" s="17" t="s">
        <v>925</v>
      </c>
      <c r="F291" s="118">
        <v>4</v>
      </c>
      <c r="G291" s="63"/>
      <c r="H291" s="53">
        <f t="shared" si="10"/>
        <v>0</v>
      </c>
      <c r="I291" s="54" t="str">
        <f t="shared" si="11"/>
        <v>C</v>
      </c>
      <c r="J291" s="57" t="s">
        <v>784</v>
      </c>
    </row>
    <row r="292" spans="1:10" ht="25.5" customHeight="1" x14ac:dyDescent="0.2">
      <c r="A292" s="25">
        <v>11</v>
      </c>
      <c r="B292" s="28" t="s">
        <v>760</v>
      </c>
      <c r="C292" s="58" t="s">
        <v>243</v>
      </c>
      <c r="D292" s="29" t="s">
        <v>776</v>
      </c>
      <c r="E292" s="17" t="s">
        <v>925</v>
      </c>
      <c r="F292" s="118">
        <v>2</v>
      </c>
      <c r="G292" s="63"/>
      <c r="H292" s="53">
        <f t="shared" si="10"/>
        <v>0</v>
      </c>
      <c r="I292" s="54" t="str">
        <f t="shared" si="11"/>
        <v>C</v>
      </c>
      <c r="J292" s="57" t="s">
        <v>784</v>
      </c>
    </row>
    <row r="293" spans="1:10" ht="25.5" customHeight="1" x14ac:dyDescent="0.2">
      <c r="A293" s="25">
        <v>12</v>
      </c>
      <c r="B293" s="28" t="s">
        <v>761</v>
      </c>
      <c r="C293" s="58" t="s">
        <v>243</v>
      </c>
      <c r="D293" s="29" t="s">
        <v>777</v>
      </c>
      <c r="E293" s="17" t="s">
        <v>925</v>
      </c>
      <c r="F293" s="118">
        <v>1</v>
      </c>
      <c r="G293" s="63"/>
      <c r="H293" s="53">
        <f t="shared" si="10"/>
        <v>0</v>
      </c>
      <c r="I293" s="54" t="str">
        <f t="shared" si="11"/>
        <v>C</v>
      </c>
      <c r="J293" s="57" t="s">
        <v>784</v>
      </c>
    </row>
    <row r="294" spans="1:10" ht="25.5" customHeight="1" x14ac:dyDescent="0.2">
      <c r="A294" s="25">
        <v>13</v>
      </c>
      <c r="B294" s="28" t="s">
        <v>762</v>
      </c>
      <c r="C294" s="58" t="s">
        <v>243</v>
      </c>
      <c r="D294" s="29" t="s">
        <v>778</v>
      </c>
      <c r="E294" s="25" t="s">
        <v>449</v>
      </c>
      <c r="F294" s="118">
        <v>1</v>
      </c>
      <c r="G294" s="63"/>
      <c r="H294" s="53">
        <f t="shared" si="10"/>
        <v>0</v>
      </c>
      <c r="I294" s="54" t="str">
        <f t="shared" si="11"/>
        <v>C</v>
      </c>
      <c r="J294" s="57" t="s">
        <v>784</v>
      </c>
    </row>
    <row r="295" spans="1:10" ht="25.5" customHeight="1" x14ac:dyDescent="0.2">
      <c r="A295" s="25">
        <v>14</v>
      </c>
      <c r="B295" s="28" t="s">
        <v>763</v>
      </c>
      <c r="C295" s="58" t="s">
        <v>243</v>
      </c>
      <c r="D295" s="29" t="s">
        <v>779</v>
      </c>
      <c r="E295" s="17" t="s">
        <v>925</v>
      </c>
      <c r="F295" s="118">
        <v>1</v>
      </c>
      <c r="G295" s="63"/>
      <c r="H295" s="53">
        <f t="shared" si="10"/>
        <v>0</v>
      </c>
      <c r="I295" s="54" t="str">
        <f t="shared" si="11"/>
        <v>C</v>
      </c>
      <c r="J295" s="57" t="s">
        <v>784</v>
      </c>
    </row>
    <row r="296" spans="1:10" ht="25.5" customHeight="1" x14ac:dyDescent="0.2">
      <c r="A296" s="25">
        <v>15</v>
      </c>
      <c r="B296" s="28" t="s">
        <v>764</v>
      </c>
      <c r="C296" s="58" t="s">
        <v>243</v>
      </c>
      <c r="D296" s="29" t="s">
        <v>780</v>
      </c>
      <c r="E296" s="17" t="s">
        <v>925</v>
      </c>
      <c r="F296" s="118">
        <v>1</v>
      </c>
      <c r="G296" s="63"/>
      <c r="H296" s="53">
        <f t="shared" si="10"/>
        <v>0</v>
      </c>
      <c r="I296" s="54" t="str">
        <f t="shared" si="11"/>
        <v>C</v>
      </c>
      <c r="J296" s="57" t="s">
        <v>784</v>
      </c>
    </row>
    <row r="297" spans="1:10" ht="25.5" customHeight="1" x14ac:dyDescent="0.2">
      <c r="A297" s="25">
        <v>16</v>
      </c>
      <c r="B297" s="28" t="s">
        <v>765</v>
      </c>
      <c r="C297" s="58" t="s">
        <v>243</v>
      </c>
      <c r="D297" s="29" t="s">
        <v>781</v>
      </c>
      <c r="E297" s="17" t="s">
        <v>925</v>
      </c>
      <c r="F297" s="118">
        <v>2</v>
      </c>
      <c r="G297" s="63"/>
      <c r="H297" s="53">
        <f t="shared" si="10"/>
        <v>0</v>
      </c>
      <c r="I297" s="54" t="str">
        <f t="shared" si="11"/>
        <v>C</v>
      </c>
      <c r="J297" s="57" t="s">
        <v>784</v>
      </c>
    </row>
    <row r="298" spans="1:10" ht="25.5" customHeight="1" x14ac:dyDescent="0.2">
      <c r="A298" s="25">
        <v>17</v>
      </c>
      <c r="B298" s="28" t="s">
        <v>766</v>
      </c>
      <c r="C298" s="58" t="s">
        <v>243</v>
      </c>
      <c r="D298" s="29" t="s">
        <v>782</v>
      </c>
      <c r="E298" s="17" t="s">
        <v>925</v>
      </c>
      <c r="F298" s="118">
        <v>2</v>
      </c>
      <c r="G298" s="63"/>
      <c r="H298" s="53">
        <f t="shared" si="10"/>
        <v>0</v>
      </c>
      <c r="I298" s="54" t="str">
        <f t="shared" si="11"/>
        <v>C</v>
      </c>
      <c r="J298" s="57" t="s">
        <v>784</v>
      </c>
    </row>
    <row r="299" spans="1:10" ht="25.5" customHeight="1" x14ac:dyDescent="0.2">
      <c r="A299" s="56"/>
      <c r="B299" s="56"/>
      <c r="C299" s="56"/>
      <c r="D299" s="59"/>
      <c r="E299" s="58"/>
      <c r="F299" s="55"/>
      <c r="G299" s="55"/>
      <c r="H299" s="60"/>
      <c r="I299" s="60"/>
      <c r="J299" s="60"/>
    </row>
    <row r="300" spans="1:10" ht="38.25" customHeight="1" x14ac:dyDescent="0.2">
      <c r="A300" s="11"/>
      <c r="B300" s="11"/>
      <c r="C300" s="11"/>
      <c r="D300" s="52" t="s">
        <v>604</v>
      </c>
      <c r="E300" s="11"/>
      <c r="F300" s="11"/>
      <c r="G300" s="11"/>
      <c r="H300" s="53" t="str">
        <f t="shared" si="10"/>
        <v/>
      </c>
      <c r="I300" s="54" t="str">
        <f t="shared" si="11"/>
        <v/>
      </c>
      <c r="J300" s="11"/>
    </row>
    <row r="301" spans="1:10" ht="25.5" customHeight="1" x14ac:dyDescent="0.2">
      <c r="A301" s="86">
        <v>1</v>
      </c>
      <c r="B301" s="35" t="s">
        <v>785</v>
      </c>
      <c r="C301" s="56"/>
      <c r="D301" s="36" t="s">
        <v>861</v>
      </c>
      <c r="E301" s="34" t="s">
        <v>456</v>
      </c>
      <c r="F301" s="117">
        <v>1000</v>
      </c>
      <c r="G301" s="63"/>
      <c r="H301" s="53">
        <f t="shared" si="10"/>
        <v>0</v>
      </c>
      <c r="I301" s="54" t="str">
        <f t="shared" si="11"/>
        <v>C</v>
      </c>
      <c r="J301" s="57" t="s">
        <v>924</v>
      </c>
    </row>
    <row r="302" spans="1:10" ht="25.5" customHeight="1" x14ac:dyDescent="0.2">
      <c r="A302" s="34">
        <v>2</v>
      </c>
      <c r="B302" s="35" t="s">
        <v>786</v>
      </c>
      <c r="C302" s="56"/>
      <c r="D302" s="36" t="s">
        <v>862</v>
      </c>
      <c r="E302" s="34" t="s">
        <v>456</v>
      </c>
      <c r="F302" s="117">
        <v>200</v>
      </c>
      <c r="G302" s="63"/>
      <c r="H302" s="53">
        <f t="shared" si="10"/>
        <v>0</v>
      </c>
      <c r="I302" s="54" t="str">
        <f t="shared" si="11"/>
        <v>C</v>
      </c>
      <c r="J302" s="57" t="s">
        <v>924</v>
      </c>
    </row>
    <row r="303" spans="1:10" ht="25.5" customHeight="1" x14ac:dyDescent="0.2">
      <c r="A303" s="34">
        <v>3</v>
      </c>
      <c r="B303" s="35" t="s">
        <v>787</v>
      </c>
      <c r="C303" s="56"/>
      <c r="D303" s="36" t="s">
        <v>863</v>
      </c>
      <c r="E303" s="17" t="s">
        <v>925</v>
      </c>
      <c r="F303" s="117">
        <v>20</v>
      </c>
      <c r="G303" s="63"/>
      <c r="H303" s="53">
        <f t="shared" si="10"/>
        <v>0</v>
      </c>
      <c r="I303" s="54" t="str">
        <f t="shared" si="11"/>
        <v>C</v>
      </c>
      <c r="J303" s="57" t="s">
        <v>924</v>
      </c>
    </row>
    <row r="304" spans="1:10" ht="25.5" customHeight="1" x14ac:dyDescent="0.2">
      <c r="A304" s="34">
        <v>4</v>
      </c>
      <c r="B304" s="35" t="s">
        <v>788</v>
      </c>
      <c r="C304" s="56"/>
      <c r="D304" s="36" t="s">
        <v>864</v>
      </c>
      <c r="E304" s="17" t="s">
        <v>925</v>
      </c>
      <c r="F304" s="117">
        <v>20</v>
      </c>
      <c r="G304" s="63"/>
      <c r="H304" s="53">
        <f t="shared" si="10"/>
        <v>0</v>
      </c>
      <c r="I304" s="54" t="str">
        <f t="shared" si="11"/>
        <v>C</v>
      </c>
      <c r="J304" s="57" t="s">
        <v>924</v>
      </c>
    </row>
    <row r="305" spans="1:10" ht="25.5" customHeight="1" x14ac:dyDescent="0.2">
      <c r="A305" s="34">
        <v>5</v>
      </c>
      <c r="B305" s="35" t="s">
        <v>789</v>
      </c>
      <c r="C305" s="56"/>
      <c r="D305" s="36" t="s">
        <v>864</v>
      </c>
      <c r="E305" s="17" t="s">
        <v>925</v>
      </c>
      <c r="F305" s="117">
        <v>4</v>
      </c>
      <c r="G305" s="63"/>
      <c r="H305" s="53">
        <f t="shared" si="10"/>
        <v>0</v>
      </c>
      <c r="I305" s="54" t="str">
        <f t="shared" si="11"/>
        <v>C</v>
      </c>
      <c r="J305" s="57" t="s">
        <v>924</v>
      </c>
    </row>
    <row r="306" spans="1:10" ht="25.5" customHeight="1" x14ac:dyDescent="0.2">
      <c r="A306" s="34">
        <v>6</v>
      </c>
      <c r="B306" s="35" t="s">
        <v>790</v>
      </c>
      <c r="C306" s="56"/>
      <c r="D306" s="36" t="s">
        <v>865</v>
      </c>
      <c r="E306" s="17" t="s">
        <v>925</v>
      </c>
      <c r="F306" s="117">
        <v>26</v>
      </c>
      <c r="G306" s="63"/>
      <c r="H306" s="53">
        <f t="shared" si="10"/>
        <v>0</v>
      </c>
      <c r="I306" s="54" t="str">
        <f t="shared" si="11"/>
        <v>C</v>
      </c>
      <c r="J306" s="57" t="s">
        <v>924</v>
      </c>
    </row>
    <row r="307" spans="1:10" ht="25.5" customHeight="1" x14ac:dyDescent="0.2">
      <c r="A307" s="34">
        <v>7</v>
      </c>
      <c r="B307" s="35" t="s">
        <v>791</v>
      </c>
      <c r="C307" s="56"/>
      <c r="D307" s="36" t="s">
        <v>866</v>
      </c>
      <c r="E307" s="17" t="s">
        <v>925</v>
      </c>
      <c r="F307" s="117">
        <v>5</v>
      </c>
      <c r="G307" s="63"/>
      <c r="H307" s="53">
        <f t="shared" si="10"/>
        <v>0</v>
      </c>
      <c r="I307" s="54" t="str">
        <f t="shared" si="11"/>
        <v>C</v>
      </c>
      <c r="J307" s="57" t="s">
        <v>924</v>
      </c>
    </row>
    <row r="308" spans="1:10" ht="25.5" customHeight="1" x14ac:dyDescent="0.2">
      <c r="A308" s="34">
        <v>8</v>
      </c>
      <c r="B308" s="35" t="s">
        <v>792</v>
      </c>
      <c r="C308" s="56"/>
      <c r="D308" s="36" t="s">
        <v>867</v>
      </c>
      <c r="E308" s="34" t="s">
        <v>456</v>
      </c>
      <c r="F308" s="117">
        <v>15</v>
      </c>
      <c r="G308" s="63"/>
      <c r="H308" s="53">
        <f t="shared" si="10"/>
        <v>0</v>
      </c>
      <c r="I308" s="54" t="str">
        <f t="shared" si="11"/>
        <v>C</v>
      </c>
      <c r="J308" s="57" t="s">
        <v>924</v>
      </c>
    </row>
    <row r="309" spans="1:10" ht="25.5" customHeight="1" x14ac:dyDescent="0.2">
      <c r="A309" s="34">
        <v>9</v>
      </c>
      <c r="B309" s="35" t="s">
        <v>793</v>
      </c>
      <c r="C309" s="56"/>
      <c r="D309" s="36" t="s">
        <v>868</v>
      </c>
      <c r="E309" s="34" t="s">
        <v>456</v>
      </c>
      <c r="F309" s="117">
        <v>100</v>
      </c>
      <c r="G309" s="63"/>
      <c r="H309" s="53">
        <f t="shared" si="10"/>
        <v>0</v>
      </c>
      <c r="I309" s="54" t="str">
        <f t="shared" si="11"/>
        <v>C</v>
      </c>
      <c r="J309" s="57" t="s">
        <v>924</v>
      </c>
    </row>
    <row r="310" spans="1:10" ht="25.5" customHeight="1" x14ac:dyDescent="0.2">
      <c r="A310" s="34">
        <v>10</v>
      </c>
      <c r="B310" s="35" t="s">
        <v>794</v>
      </c>
      <c r="C310" s="56"/>
      <c r="D310" s="36" t="s">
        <v>869</v>
      </c>
      <c r="E310" s="34" t="s">
        <v>456</v>
      </c>
      <c r="F310" s="117">
        <v>40</v>
      </c>
      <c r="G310" s="63"/>
      <c r="H310" s="53">
        <f t="shared" si="10"/>
        <v>0</v>
      </c>
      <c r="I310" s="54" t="str">
        <f t="shared" si="11"/>
        <v>C</v>
      </c>
      <c r="J310" s="57" t="s">
        <v>924</v>
      </c>
    </row>
    <row r="311" spans="1:10" ht="25.5" customHeight="1" x14ac:dyDescent="0.2">
      <c r="A311" s="34">
        <v>11</v>
      </c>
      <c r="B311" s="35" t="s">
        <v>795</v>
      </c>
      <c r="C311" s="56"/>
      <c r="D311" s="36" t="s">
        <v>869</v>
      </c>
      <c r="E311" s="34" t="s">
        <v>456</v>
      </c>
      <c r="F311" s="117">
        <v>180</v>
      </c>
      <c r="G311" s="63"/>
      <c r="H311" s="53">
        <f t="shared" si="10"/>
        <v>0</v>
      </c>
      <c r="I311" s="54" t="str">
        <f t="shared" si="11"/>
        <v>C</v>
      </c>
      <c r="J311" s="57" t="s">
        <v>924</v>
      </c>
    </row>
    <row r="312" spans="1:10" ht="25.5" customHeight="1" x14ac:dyDescent="0.2">
      <c r="A312" s="34">
        <v>12</v>
      </c>
      <c r="B312" s="35" t="s">
        <v>796</v>
      </c>
      <c r="C312" s="56"/>
      <c r="D312" s="36" t="s">
        <v>870</v>
      </c>
      <c r="E312" s="34" t="s">
        <v>456</v>
      </c>
      <c r="F312" s="117">
        <v>228</v>
      </c>
      <c r="G312" s="63"/>
      <c r="H312" s="53">
        <f t="shared" si="10"/>
        <v>0</v>
      </c>
      <c r="I312" s="54" t="str">
        <f t="shared" si="11"/>
        <v>C</v>
      </c>
      <c r="J312" s="57" t="s">
        <v>924</v>
      </c>
    </row>
    <row r="313" spans="1:10" ht="25.5" customHeight="1" x14ac:dyDescent="0.2">
      <c r="A313" s="34">
        <v>13</v>
      </c>
      <c r="B313" s="35" t="s">
        <v>797</v>
      </c>
      <c r="C313" s="56"/>
      <c r="D313" s="36" t="s">
        <v>871</v>
      </c>
      <c r="E313" s="34" t="s">
        <v>456</v>
      </c>
      <c r="F313" s="117">
        <v>49.73</v>
      </c>
      <c r="G313" s="63"/>
      <c r="H313" s="53">
        <f t="shared" si="10"/>
        <v>0</v>
      </c>
      <c r="I313" s="54" t="str">
        <f t="shared" si="11"/>
        <v>C</v>
      </c>
      <c r="J313" s="57" t="s">
        <v>924</v>
      </c>
    </row>
    <row r="314" spans="1:10" ht="25.5" customHeight="1" x14ac:dyDescent="0.2">
      <c r="A314" s="34">
        <v>14</v>
      </c>
      <c r="B314" s="35" t="s">
        <v>798</v>
      </c>
      <c r="C314" s="56"/>
      <c r="D314" s="36" t="s">
        <v>871</v>
      </c>
      <c r="E314" s="34" t="s">
        <v>456</v>
      </c>
      <c r="F314" s="117">
        <v>280</v>
      </c>
      <c r="G314" s="63"/>
      <c r="H314" s="53">
        <f t="shared" si="10"/>
        <v>0</v>
      </c>
      <c r="I314" s="54" t="str">
        <f t="shared" si="11"/>
        <v>C</v>
      </c>
      <c r="J314" s="57" t="s">
        <v>924</v>
      </c>
    </row>
    <row r="315" spans="1:10" ht="25.5" customHeight="1" x14ac:dyDescent="0.2">
      <c r="A315" s="34">
        <v>15</v>
      </c>
      <c r="B315" s="35" t="s">
        <v>799</v>
      </c>
      <c r="C315" s="56"/>
      <c r="D315" s="36" t="s">
        <v>871</v>
      </c>
      <c r="E315" s="34" t="s">
        <v>456</v>
      </c>
      <c r="F315" s="117">
        <v>200</v>
      </c>
      <c r="G315" s="63"/>
      <c r="H315" s="53">
        <f t="shared" si="10"/>
        <v>0</v>
      </c>
      <c r="I315" s="54" t="str">
        <f t="shared" si="11"/>
        <v>C</v>
      </c>
      <c r="J315" s="57" t="s">
        <v>924</v>
      </c>
    </row>
    <row r="316" spans="1:10" ht="25.5" customHeight="1" x14ac:dyDescent="0.2">
      <c r="A316" s="34">
        <v>16</v>
      </c>
      <c r="B316" s="35" t="s">
        <v>800</v>
      </c>
      <c r="C316" s="56"/>
      <c r="D316" s="36" t="s">
        <v>871</v>
      </c>
      <c r="E316" s="34" t="s">
        <v>456</v>
      </c>
      <c r="F316" s="117">
        <v>198</v>
      </c>
      <c r="G316" s="63"/>
      <c r="H316" s="53">
        <f t="shared" si="10"/>
        <v>0</v>
      </c>
      <c r="I316" s="54" t="str">
        <f t="shared" si="11"/>
        <v>C</v>
      </c>
      <c r="J316" s="57" t="s">
        <v>924</v>
      </c>
    </row>
    <row r="317" spans="1:10" ht="25.5" customHeight="1" x14ac:dyDescent="0.2">
      <c r="A317" s="34">
        <v>17</v>
      </c>
      <c r="B317" s="35" t="s">
        <v>801</v>
      </c>
      <c r="C317" s="56"/>
      <c r="D317" s="36" t="s">
        <v>871</v>
      </c>
      <c r="E317" s="34" t="s">
        <v>456</v>
      </c>
      <c r="F317" s="117">
        <v>30</v>
      </c>
      <c r="G317" s="63"/>
      <c r="H317" s="53">
        <f t="shared" si="10"/>
        <v>0</v>
      </c>
      <c r="I317" s="54" t="str">
        <f t="shared" si="11"/>
        <v>C</v>
      </c>
      <c r="J317" s="57" t="s">
        <v>924</v>
      </c>
    </row>
    <row r="318" spans="1:10" ht="25.5" customHeight="1" x14ac:dyDescent="0.2">
      <c r="A318" s="34">
        <v>18</v>
      </c>
      <c r="B318" s="35" t="s">
        <v>802</v>
      </c>
      <c r="C318" s="56"/>
      <c r="D318" s="36" t="s">
        <v>871</v>
      </c>
      <c r="E318" s="34" t="s">
        <v>456</v>
      </c>
      <c r="F318" s="117">
        <v>30</v>
      </c>
      <c r="G318" s="63"/>
      <c r="H318" s="53">
        <f t="shared" si="10"/>
        <v>0</v>
      </c>
      <c r="I318" s="54" t="str">
        <f t="shared" si="11"/>
        <v>C</v>
      </c>
      <c r="J318" s="57" t="s">
        <v>924</v>
      </c>
    </row>
    <row r="319" spans="1:10" ht="25.5" customHeight="1" x14ac:dyDescent="0.2">
      <c r="A319" s="34">
        <v>19</v>
      </c>
      <c r="B319" s="28" t="s">
        <v>803</v>
      </c>
      <c r="C319" s="58" t="s">
        <v>243</v>
      </c>
      <c r="D319" s="29" t="s">
        <v>872</v>
      </c>
      <c r="E319" s="17" t="s">
        <v>925</v>
      </c>
      <c r="F319" s="118">
        <v>1</v>
      </c>
      <c r="G319" s="63"/>
      <c r="H319" s="53">
        <f t="shared" si="10"/>
        <v>0</v>
      </c>
      <c r="I319" s="54" t="str">
        <f t="shared" si="11"/>
        <v>C</v>
      </c>
      <c r="J319" s="57" t="s">
        <v>924</v>
      </c>
    </row>
    <row r="320" spans="1:10" ht="25.5" customHeight="1" x14ac:dyDescent="0.2">
      <c r="A320" s="25">
        <v>20</v>
      </c>
      <c r="B320" s="28" t="s">
        <v>804</v>
      </c>
      <c r="C320" s="58" t="s">
        <v>243</v>
      </c>
      <c r="D320" s="29" t="s">
        <v>873</v>
      </c>
      <c r="E320" s="17" t="s">
        <v>925</v>
      </c>
      <c r="F320" s="118">
        <v>1</v>
      </c>
      <c r="G320" s="63"/>
      <c r="H320" s="53">
        <f t="shared" si="10"/>
        <v>0</v>
      </c>
      <c r="I320" s="54" t="str">
        <f t="shared" si="11"/>
        <v>C</v>
      </c>
      <c r="J320" s="57" t="s">
        <v>924</v>
      </c>
    </row>
    <row r="321" spans="1:10" ht="25.5" customHeight="1" x14ac:dyDescent="0.2">
      <c r="A321" s="25">
        <v>21</v>
      </c>
      <c r="B321" s="28" t="s">
        <v>805</v>
      </c>
      <c r="C321" s="58" t="s">
        <v>243</v>
      </c>
      <c r="D321" s="29" t="s">
        <v>874</v>
      </c>
      <c r="E321" s="17" t="s">
        <v>925</v>
      </c>
      <c r="F321" s="118">
        <v>1</v>
      </c>
      <c r="G321" s="63"/>
      <c r="H321" s="53">
        <f t="shared" si="10"/>
        <v>0</v>
      </c>
      <c r="I321" s="54" t="str">
        <f t="shared" si="11"/>
        <v>C</v>
      </c>
      <c r="J321" s="57" t="s">
        <v>924</v>
      </c>
    </row>
    <row r="322" spans="1:10" ht="25.5" customHeight="1" x14ac:dyDescent="0.2">
      <c r="A322" s="25">
        <v>22</v>
      </c>
      <c r="B322" s="28" t="s">
        <v>806</v>
      </c>
      <c r="C322" s="58" t="s">
        <v>243</v>
      </c>
      <c r="D322" s="29" t="s">
        <v>875</v>
      </c>
      <c r="E322" s="17" t="s">
        <v>925</v>
      </c>
      <c r="F322" s="118">
        <v>1</v>
      </c>
      <c r="G322" s="63"/>
      <c r="H322" s="53">
        <f t="shared" si="10"/>
        <v>0</v>
      </c>
      <c r="I322" s="54" t="str">
        <f t="shared" si="11"/>
        <v>C</v>
      </c>
      <c r="J322" s="57" t="s">
        <v>924</v>
      </c>
    </row>
    <row r="323" spans="1:10" ht="25.5" customHeight="1" x14ac:dyDescent="0.2">
      <c r="A323" s="25">
        <v>23</v>
      </c>
      <c r="B323" s="28" t="s">
        <v>807</v>
      </c>
      <c r="C323" s="58" t="s">
        <v>243</v>
      </c>
      <c r="D323" s="29" t="s">
        <v>876</v>
      </c>
      <c r="E323" s="17" t="s">
        <v>925</v>
      </c>
      <c r="F323" s="118">
        <v>20</v>
      </c>
      <c r="G323" s="63"/>
      <c r="H323" s="53">
        <f t="shared" si="10"/>
        <v>0</v>
      </c>
      <c r="I323" s="54" t="str">
        <f t="shared" si="11"/>
        <v>C</v>
      </c>
      <c r="J323" s="57" t="s">
        <v>924</v>
      </c>
    </row>
    <row r="324" spans="1:10" ht="25.5" customHeight="1" x14ac:dyDescent="0.2">
      <c r="A324" s="25">
        <v>24</v>
      </c>
      <c r="B324" s="28" t="s">
        <v>808</v>
      </c>
      <c r="C324" s="58" t="s">
        <v>243</v>
      </c>
      <c r="D324" s="29" t="s">
        <v>877</v>
      </c>
      <c r="E324" s="17" t="s">
        <v>925</v>
      </c>
      <c r="F324" s="118">
        <v>6</v>
      </c>
      <c r="G324" s="63"/>
      <c r="H324" s="53">
        <f t="shared" si="10"/>
        <v>0</v>
      </c>
      <c r="I324" s="54" t="str">
        <f t="shared" si="11"/>
        <v>C</v>
      </c>
      <c r="J324" s="57" t="s">
        <v>924</v>
      </c>
    </row>
    <row r="325" spans="1:10" ht="25.5" customHeight="1" x14ac:dyDescent="0.2">
      <c r="A325" s="25">
        <v>25</v>
      </c>
      <c r="B325" s="28" t="s">
        <v>809</v>
      </c>
      <c r="C325" s="58" t="s">
        <v>243</v>
      </c>
      <c r="D325" s="29" t="s">
        <v>878</v>
      </c>
      <c r="E325" s="17" t="s">
        <v>925</v>
      </c>
      <c r="F325" s="118">
        <v>8</v>
      </c>
      <c r="G325" s="63"/>
      <c r="H325" s="53">
        <f t="shared" ref="H325:H376" si="24">+IF(AND(F325="",G325=""),"",ROUND(F325*G325,2))</f>
        <v>0</v>
      </c>
      <c r="I325" s="54" t="str">
        <f t="shared" ref="I325:I376" si="25">IF(E325&lt;&gt;"","C","")</f>
        <v>C</v>
      </c>
      <c r="J325" s="57" t="s">
        <v>924</v>
      </c>
    </row>
    <row r="326" spans="1:10" ht="25.5" customHeight="1" x14ac:dyDescent="0.2">
      <c r="A326" s="25">
        <v>26</v>
      </c>
      <c r="B326" s="28" t="s">
        <v>810</v>
      </c>
      <c r="C326" s="58" t="s">
        <v>243</v>
      </c>
      <c r="D326" s="29" t="s">
        <v>879</v>
      </c>
      <c r="E326" s="17" t="s">
        <v>925</v>
      </c>
      <c r="F326" s="118">
        <v>15</v>
      </c>
      <c r="G326" s="63"/>
      <c r="H326" s="53">
        <f t="shared" si="24"/>
        <v>0</v>
      </c>
      <c r="I326" s="54" t="str">
        <f t="shared" si="25"/>
        <v>C</v>
      </c>
      <c r="J326" s="57" t="s">
        <v>924</v>
      </c>
    </row>
    <row r="327" spans="1:10" ht="25.5" customHeight="1" x14ac:dyDescent="0.2">
      <c r="A327" s="25">
        <v>27</v>
      </c>
      <c r="B327" s="28" t="s">
        <v>811</v>
      </c>
      <c r="C327" s="58" t="s">
        <v>243</v>
      </c>
      <c r="D327" s="29" t="s">
        <v>880</v>
      </c>
      <c r="E327" s="17" t="s">
        <v>925</v>
      </c>
      <c r="F327" s="118">
        <v>36</v>
      </c>
      <c r="G327" s="63"/>
      <c r="H327" s="53">
        <f t="shared" si="24"/>
        <v>0</v>
      </c>
      <c r="I327" s="54" t="str">
        <f t="shared" si="25"/>
        <v>C</v>
      </c>
      <c r="J327" s="57" t="s">
        <v>924</v>
      </c>
    </row>
    <row r="328" spans="1:10" ht="25.5" customHeight="1" x14ac:dyDescent="0.2">
      <c r="A328" s="25">
        <v>28</v>
      </c>
      <c r="B328" s="28" t="s">
        <v>812</v>
      </c>
      <c r="C328" s="58" t="s">
        <v>243</v>
      </c>
      <c r="D328" s="29" t="s">
        <v>881</v>
      </c>
      <c r="E328" s="17" t="s">
        <v>925</v>
      </c>
      <c r="F328" s="118">
        <v>29</v>
      </c>
      <c r="G328" s="63"/>
      <c r="H328" s="53">
        <f t="shared" si="24"/>
        <v>0</v>
      </c>
      <c r="I328" s="54" t="str">
        <f t="shared" si="25"/>
        <v>C</v>
      </c>
      <c r="J328" s="57" t="s">
        <v>924</v>
      </c>
    </row>
    <row r="329" spans="1:10" ht="25.5" customHeight="1" x14ac:dyDescent="0.2">
      <c r="A329" s="25">
        <v>29</v>
      </c>
      <c r="B329" s="28" t="s">
        <v>813</v>
      </c>
      <c r="C329" s="58" t="s">
        <v>243</v>
      </c>
      <c r="D329" s="29" t="s">
        <v>882</v>
      </c>
      <c r="E329" s="17" t="s">
        <v>925</v>
      </c>
      <c r="F329" s="118">
        <v>8</v>
      </c>
      <c r="G329" s="63"/>
      <c r="H329" s="53">
        <f t="shared" si="24"/>
        <v>0</v>
      </c>
      <c r="I329" s="54" t="str">
        <f t="shared" si="25"/>
        <v>C</v>
      </c>
      <c r="J329" s="57" t="s">
        <v>924</v>
      </c>
    </row>
    <row r="330" spans="1:10" ht="25.5" customHeight="1" x14ac:dyDescent="0.2">
      <c r="A330" s="25">
        <v>30</v>
      </c>
      <c r="B330" s="28" t="s">
        <v>814</v>
      </c>
      <c r="C330" s="58" t="s">
        <v>243</v>
      </c>
      <c r="D330" s="29" t="s">
        <v>883</v>
      </c>
      <c r="E330" s="17" t="s">
        <v>925</v>
      </c>
      <c r="F330" s="118">
        <v>3</v>
      </c>
      <c r="G330" s="63"/>
      <c r="H330" s="53">
        <f t="shared" si="24"/>
        <v>0</v>
      </c>
      <c r="I330" s="54" t="str">
        <f t="shared" si="25"/>
        <v>C</v>
      </c>
      <c r="J330" s="57" t="s">
        <v>924</v>
      </c>
    </row>
    <row r="331" spans="1:10" ht="25.5" customHeight="1" x14ac:dyDescent="0.2">
      <c r="A331" s="25">
        <v>31</v>
      </c>
      <c r="B331" s="28" t="s">
        <v>815</v>
      </c>
      <c r="C331" s="58" t="s">
        <v>243</v>
      </c>
      <c r="D331" s="29" t="s">
        <v>884</v>
      </c>
      <c r="E331" s="17" t="s">
        <v>925</v>
      </c>
      <c r="F331" s="118">
        <v>8</v>
      </c>
      <c r="G331" s="63"/>
      <c r="H331" s="53">
        <f t="shared" si="24"/>
        <v>0</v>
      </c>
      <c r="I331" s="54" t="str">
        <f t="shared" si="25"/>
        <v>C</v>
      </c>
      <c r="J331" s="57" t="s">
        <v>924</v>
      </c>
    </row>
    <row r="332" spans="1:10" ht="25.5" customHeight="1" x14ac:dyDescent="0.2">
      <c r="A332" s="25">
        <v>32</v>
      </c>
      <c r="B332" s="28" t="s">
        <v>816</v>
      </c>
      <c r="C332" s="58" t="s">
        <v>243</v>
      </c>
      <c r="D332" s="29" t="s">
        <v>885</v>
      </c>
      <c r="E332" s="17" t="s">
        <v>925</v>
      </c>
      <c r="F332" s="118">
        <v>8</v>
      </c>
      <c r="G332" s="63"/>
      <c r="H332" s="53">
        <f t="shared" si="24"/>
        <v>0</v>
      </c>
      <c r="I332" s="54" t="str">
        <f t="shared" si="25"/>
        <v>C</v>
      </c>
      <c r="J332" s="57" t="s">
        <v>924</v>
      </c>
    </row>
    <row r="333" spans="1:10" ht="25.5" customHeight="1" x14ac:dyDescent="0.2">
      <c r="A333" s="25">
        <v>33</v>
      </c>
      <c r="B333" s="28" t="s">
        <v>817</v>
      </c>
      <c r="C333" s="58" t="s">
        <v>243</v>
      </c>
      <c r="D333" s="29" t="s">
        <v>886</v>
      </c>
      <c r="E333" s="17" t="s">
        <v>925</v>
      </c>
      <c r="F333" s="118">
        <v>2</v>
      </c>
      <c r="G333" s="63"/>
      <c r="H333" s="53">
        <f t="shared" si="24"/>
        <v>0</v>
      </c>
      <c r="I333" s="54" t="str">
        <f t="shared" si="25"/>
        <v>C</v>
      </c>
      <c r="J333" s="57" t="s">
        <v>924</v>
      </c>
    </row>
    <row r="334" spans="1:10" ht="25.5" customHeight="1" x14ac:dyDescent="0.2">
      <c r="A334" s="25">
        <v>34</v>
      </c>
      <c r="B334" s="28" t="s">
        <v>818</v>
      </c>
      <c r="C334" s="58" t="s">
        <v>243</v>
      </c>
      <c r="D334" s="29" t="s">
        <v>887</v>
      </c>
      <c r="E334" s="17" t="s">
        <v>925</v>
      </c>
      <c r="F334" s="118">
        <v>2</v>
      </c>
      <c r="G334" s="63"/>
      <c r="H334" s="53">
        <f t="shared" si="24"/>
        <v>0</v>
      </c>
      <c r="I334" s="54" t="str">
        <f t="shared" si="25"/>
        <v>C</v>
      </c>
      <c r="J334" s="57" t="s">
        <v>924</v>
      </c>
    </row>
    <row r="335" spans="1:10" ht="25.5" customHeight="1" x14ac:dyDescent="0.2">
      <c r="A335" s="25">
        <v>35</v>
      </c>
      <c r="B335" s="28" t="s">
        <v>819</v>
      </c>
      <c r="C335" s="56"/>
      <c r="D335" s="29" t="s">
        <v>888</v>
      </c>
      <c r="E335" s="17" t="s">
        <v>925</v>
      </c>
      <c r="F335" s="118">
        <v>98</v>
      </c>
      <c r="G335" s="63"/>
      <c r="H335" s="53">
        <f t="shared" si="24"/>
        <v>0</v>
      </c>
      <c r="I335" s="54" t="str">
        <f t="shared" si="25"/>
        <v>C</v>
      </c>
      <c r="J335" s="57" t="s">
        <v>924</v>
      </c>
    </row>
    <row r="336" spans="1:10" ht="25.5" customHeight="1" x14ac:dyDescent="0.2">
      <c r="A336" s="25">
        <v>36</v>
      </c>
      <c r="B336" s="28" t="s">
        <v>820</v>
      </c>
      <c r="C336" s="56"/>
      <c r="D336" s="29" t="s">
        <v>888</v>
      </c>
      <c r="E336" s="17" t="s">
        <v>925</v>
      </c>
      <c r="F336" s="118">
        <v>55</v>
      </c>
      <c r="G336" s="63"/>
      <c r="H336" s="53">
        <f t="shared" si="24"/>
        <v>0</v>
      </c>
      <c r="I336" s="54" t="str">
        <f t="shared" si="25"/>
        <v>C</v>
      </c>
      <c r="J336" s="57" t="s">
        <v>924</v>
      </c>
    </row>
    <row r="337" spans="1:10" ht="25.5" customHeight="1" x14ac:dyDescent="0.2">
      <c r="A337" s="25">
        <v>37</v>
      </c>
      <c r="B337" s="28" t="s">
        <v>821</v>
      </c>
      <c r="C337" s="56"/>
      <c r="D337" s="29" t="s">
        <v>889</v>
      </c>
      <c r="E337" s="17" t="s">
        <v>925</v>
      </c>
      <c r="F337" s="118">
        <v>47</v>
      </c>
      <c r="G337" s="63"/>
      <c r="H337" s="53">
        <f t="shared" si="24"/>
        <v>0</v>
      </c>
      <c r="I337" s="54" t="str">
        <f t="shared" si="25"/>
        <v>C</v>
      </c>
      <c r="J337" s="57" t="s">
        <v>924</v>
      </c>
    </row>
    <row r="338" spans="1:10" ht="25.5" customHeight="1" x14ac:dyDescent="0.2">
      <c r="A338" s="25">
        <v>38</v>
      </c>
      <c r="B338" s="28" t="s">
        <v>822</v>
      </c>
      <c r="C338" s="56"/>
      <c r="D338" s="29" t="s">
        <v>889</v>
      </c>
      <c r="E338" s="17" t="s">
        <v>925</v>
      </c>
      <c r="F338" s="118">
        <v>12</v>
      </c>
      <c r="G338" s="63"/>
      <c r="H338" s="53">
        <f t="shared" si="24"/>
        <v>0</v>
      </c>
      <c r="I338" s="54" t="str">
        <f t="shared" si="25"/>
        <v>C</v>
      </c>
      <c r="J338" s="57" t="s">
        <v>924</v>
      </c>
    </row>
    <row r="339" spans="1:10" ht="25.5" customHeight="1" x14ac:dyDescent="0.2">
      <c r="A339" s="25">
        <v>39</v>
      </c>
      <c r="B339" s="28" t="s">
        <v>823</v>
      </c>
      <c r="C339" s="56"/>
      <c r="D339" s="29" t="s">
        <v>890</v>
      </c>
      <c r="E339" s="17" t="s">
        <v>925</v>
      </c>
      <c r="F339" s="118">
        <v>55</v>
      </c>
      <c r="G339" s="63"/>
      <c r="H339" s="53">
        <f t="shared" si="24"/>
        <v>0</v>
      </c>
      <c r="I339" s="54" t="str">
        <f t="shared" si="25"/>
        <v>C</v>
      </c>
      <c r="J339" s="57" t="s">
        <v>924</v>
      </c>
    </row>
    <row r="340" spans="1:10" ht="25.5" customHeight="1" x14ac:dyDescent="0.2">
      <c r="A340" s="25">
        <v>40</v>
      </c>
      <c r="B340" s="28" t="s">
        <v>824</v>
      </c>
      <c r="C340" s="56"/>
      <c r="D340" s="29" t="s">
        <v>891</v>
      </c>
      <c r="E340" s="17" t="s">
        <v>925</v>
      </c>
      <c r="F340" s="118">
        <v>22</v>
      </c>
      <c r="G340" s="63"/>
      <c r="H340" s="53">
        <f t="shared" si="24"/>
        <v>0</v>
      </c>
      <c r="I340" s="54" t="str">
        <f t="shared" si="25"/>
        <v>C</v>
      </c>
      <c r="J340" s="57" t="s">
        <v>924</v>
      </c>
    </row>
    <row r="341" spans="1:10" ht="25.5" customHeight="1" x14ac:dyDescent="0.2">
      <c r="A341" s="25">
        <v>41</v>
      </c>
      <c r="B341" s="28" t="s">
        <v>825</v>
      </c>
      <c r="C341" s="56"/>
      <c r="D341" s="29" t="s">
        <v>892</v>
      </c>
      <c r="E341" s="17" t="s">
        <v>925</v>
      </c>
      <c r="F341" s="118">
        <v>15</v>
      </c>
      <c r="G341" s="63"/>
      <c r="H341" s="53">
        <f t="shared" si="24"/>
        <v>0</v>
      </c>
      <c r="I341" s="54" t="str">
        <f t="shared" si="25"/>
        <v>C</v>
      </c>
      <c r="J341" s="57" t="s">
        <v>924</v>
      </c>
    </row>
    <row r="342" spans="1:10" ht="25.5" customHeight="1" x14ac:dyDescent="0.2">
      <c r="A342" s="25">
        <v>42</v>
      </c>
      <c r="B342" s="28" t="s">
        <v>826</v>
      </c>
      <c r="C342" s="56"/>
      <c r="D342" s="29" t="s">
        <v>892</v>
      </c>
      <c r="E342" s="17" t="s">
        <v>925</v>
      </c>
      <c r="F342" s="118">
        <v>13</v>
      </c>
      <c r="G342" s="63"/>
      <c r="H342" s="53">
        <f t="shared" si="24"/>
        <v>0</v>
      </c>
      <c r="I342" s="54" t="str">
        <f t="shared" si="25"/>
        <v>C</v>
      </c>
      <c r="J342" s="57" t="s">
        <v>924</v>
      </c>
    </row>
    <row r="343" spans="1:10" ht="25.5" customHeight="1" x14ac:dyDescent="0.2">
      <c r="A343" s="25">
        <v>43</v>
      </c>
      <c r="B343" s="28" t="s">
        <v>827</v>
      </c>
      <c r="C343" s="56"/>
      <c r="D343" s="29" t="s">
        <v>892</v>
      </c>
      <c r="E343" s="17" t="s">
        <v>925</v>
      </c>
      <c r="F343" s="118">
        <v>6</v>
      </c>
      <c r="G343" s="63"/>
      <c r="H343" s="53">
        <f t="shared" si="24"/>
        <v>0</v>
      </c>
      <c r="I343" s="54" t="str">
        <f t="shared" si="25"/>
        <v>C</v>
      </c>
      <c r="J343" s="57" t="s">
        <v>924</v>
      </c>
    </row>
    <row r="344" spans="1:10" ht="25.5" customHeight="1" x14ac:dyDescent="0.2">
      <c r="A344" s="25">
        <v>44</v>
      </c>
      <c r="B344" s="28" t="s">
        <v>828</v>
      </c>
      <c r="C344" s="58" t="s">
        <v>243</v>
      </c>
      <c r="D344" s="29" t="s">
        <v>893</v>
      </c>
      <c r="E344" s="17" t="s">
        <v>925</v>
      </c>
      <c r="F344" s="118">
        <v>12</v>
      </c>
      <c r="G344" s="63"/>
      <c r="H344" s="53">
        <f t="shared" si="24"/>
        <v>0</v>
      </c>
      <c r="I344" s="54" t="str">
        <f t="shared" si="25"/>
        <v>C</v>
      </c>
      <c r="J344" s="57" t="s">
        <v>924</v>
      </c>
    </row>
    <row r="345" spans="1:10" ht="25.5" customHeight="1" x14ac:dyDescent="0.2">
      <c r="A345" s="25">
        <v>45</v>
      </c>
      <c r="B345" s="28" t="s">
        <v>829</v>
      </c>
      <c r="C345" s="58" t="s">
        <v>243</v>
      </c>
      <c r="D345" s="29" t="s">
        <v>894</v>
      </c>
      <c r="E345" s="17" t="s">
        <v>925</v>
      </c>
      <c r="F345" s="118">
        <v>6</v>
      </c>
      <c r="G345" s="63"/>
      <c r="H345" s="53">
        <f t="shared" si="24"/>
        <v>0</v>
      </c>
      <c r="I345" s="54" t="str">
        <f t="shared" si="25"/>
        <v>C</v>
      </c>
      <c r="J345" s="57" t="s">
        <v>924</v>
      </c>
    </row>
    <row r="346" spans="1:10" ht="25.5" customHeight="1" x14ac:dyDescent="0.2">
      <c r="A346" s="25">
        <v>46</v>
      </c>
      <c r="B346" s="28" t="s">
        <v>830</v>
      </c>
      <c r="C346" s="56"/>
      <c r="D346" s="29" t="s">
        <v>895</v>
      </c>
      <c r="E346" s="17" t="s">
        <v>925</v>
      </c>
      <c r="F346" s="118">
        <v>31</v>
      </c>
      <c r="G346" s="63"/>
      <c r="H346" s="53">
        <f t="shared" si="24"/>
        <v>0</v>
      </c>
      <c r="I346" s="54" t="str">
        <f t="shared" si="25"/>
        <v>C</v>
      </c>
      <c r="J346" s="57" t="s">
        <v>924</v>
      </c>
    </row>
    <row r="347" spans="1:10" ht="25.5" customHeight="1" x14ac:dyDescent="0.2">
      <c r="A347" s="25">
        <v>47</v>
      </c>
      <c r="B347" s="28" t="s">
        <v>831</v>
      </c>
      <c r="C347" s="56"/>
      <c r="D347" s="29" t="s">
        <v>896</v>
      </c>
      <c r="E347" s="17" t="s">
        <v>925</v>
      </c>
      <c r="F347" s="118">
        <v>10</v>
      </c>
      <c r="G347" s="63"/>
      <c r="H347" s="53">
        <f t="shared" si="24"/>
        <v>0</v>
      </c>
      <c r="I347" s="54" t="str">
        <f t="shared" si="25"/>
        <v>C</v>
      </c>
      <c r="J347" s="57" t="s">
        <v>924</v>
      </c>
    </row>
    <row r="348" spans="1:10" ht="25.5" customHeight="1" x14ac:dyDescent="0.2">
      <c r="A348" s="25">
        <v>48</v>
      </c>
      <c r="B348" s="28" t="s">
        <v>832</v>
      </c>
      <c r="C348" s="56"/>
      <c r="D348" s="29" t="s">
        <v>897</v>
      </c>
      <c r="E348" s="17" t="s">
        <v>925</v>
      </c>
      <c r="F348" s="118">
        <v>42</v>
      </c>
      <c r="G348" s="63"/>
      <c r="H348" s="53">
        <f t="shared" si="24"/>
        <v>0</v>
      </c>
      <c r="I348" s="54" t="str">
        <f t="shared" si="25"/>
        <v>C</v>
      </c>
      <c r="J348" s="57" t="s">
        <v>924</v>
      </c>
    </row>
    <row r="349" spans="1:10" ht="25.5" customHeight="1" x14ac:dyDescent="0.2">
      <c r="A349" s="25">
        <v>49</v>
      </c>
      <c r="B349" s="28" t="s">
        <v>833</v>
      </c>
      <c r="C349" s="56"/>
      <c r="D349" s="29" t="s">
        <v>897</v>
      </c>
      <c r="E349" s="17" t="s">
        <v>925</v>
      </c>
      <c r="F349" s="118">
        <v>42</v>
      </c>
      <c r="G349" s="63"/>
      <c r="H349" s="53">
        <f t="shared" si="24"/>
        <v>0</v>
      </c>
      <c r="I349" s="54" t="str">
        <f t="shared" si="25"/>
        <v>C</v>
      </c>
      <c r="J349" s="57" t="s">
        <v>924</v>
      </c>
    </row>
    <row r="350" spans="1:10" ht="25.5" customHeight="1" x14ac:dyDescent="0.2">
      <c r="A350" s="25">
        <v>50</v>
      </c>
      <c r="B350" s="28" t="s">
        <v>834</v>
      </c>
      <c r="C350" s="56"/>
      <c r="D350" s="29" t="s">
        <v>898</v>
      </c>
      <c r="E350" s="17" t="s">
        <v>925</v>
      </c>
      <c r="F350" s="118">
        <v>158</v>
      </c>
      <c r="G350" s="63"/>
      <c r="H350" s="53">
        <f t="shared" si="24"/>
        <v>0</v>
      </c>
      <c r="I350" s="54" t="str">
        <f t="shared" si="25"/>
        <v>C</v>
      </c>
      <c r="J350" s="57" t="s">
        <v>924</v>
      </c>
    </row>
    <row r="351" spans="1:10" ht="25.5" customHeight="1" x14ac:dyDescent="0.2">
      <c r="A351" s="25">
        <v>51</v>
      </c>
      <c r="B351" s="28" t="s">
        <v>835</v>
      </c>
      <c r="C351" s="56"/>
      <c r="D351" s="29" t="s">
        <v>899</v>
      </c>
      <c r="E351" s="17" t="s">
        <v>925</v>
      </c>
      <c r="F351" s="118">
        <v>22</v>
      </c>
      <c r="G351" s="63"/>
      <c r="H351" s="53">
        <f t="shared" si="24"/>
        <v>0</v>
      </c>
      <c r="I351" s="54" t="str">
        <f t="shared" si="25"/>
        <v>C</v>
      </c>
      <c r="J351" s="57" t="s">
        <v>924</v>
      </c>
    </row>
    <row r="352" spans="1:10" ht="25.5" customHeight="1" x14ac:dyDescent="0.2">
      <c r="A352" s="25">
        <v>52</v>
      </c>
      <c r="B352" s="28" t="s">
        <v>836</v>
      </c>
      <c r="C352" s="56"/>
      <c r="D352" s="29" t="s">
        <v>899</v>
      </c>
      <c r="E352" s="17" t="s">
        <v>925</v>
      </c>
      <c r="F352" s="118">
        <v>22</v>
      </c>
      <c r="G352" s="63"/>
      <c r="H352" s="53">
        <f t="shared" si="24"/>
        <v>0</v>
      </c>
      <c r="I352" s="54" t="str">
        <f t="shared" si="25"/>
        <v>C</v>
      </c>
      <c r="J352" s="57" t="s">
        <v>924</v>
      </c>
    </row>
    <row r="353" spans="1:10" ht="25.5" customHeight="1" x14ac:dyDescent="0.2">
      <c r="A353" s="25">
        <v>53</v>
      </c>
      <c r="B353" s="28" t="s">
        <v>837</v>
      </c>
      <c r="C353" s="56"/>
      <c r="D353" s="29" t="s">
        <v>900</v>
      </c>
      <c r="E353" s="17" t="s">
        <v>925</v>
      </c>
      <c r="F353" s="118">
        <v>10</v>
      </c>
      <c r="G353" s="63"/>
      <c r="H353" s="53">
        <f t="shared" si="24"/>
        <v>0</v>
      </c>
      <c r="I353" s="54" t="str">
        <f t="shared" si="25"/>
        <v>C</v>
      </c>
      <c r="J353" s="57" t="s">
        <v>924</v>
      </c>
    </row>
    <row r="354" spans="1:10" ht="25.5" customHeight="1" x14ac:dyDescent="0.2">
      <c r="A354" s="25">
        <v>54</v>
      </c>
      <c r="B354" s="28" t="s">
        <v>838</v>
      </c>
      <c r="C354" s="56"/>
      <c r="D354" s="29" t="s">
        <v>901</v>
      </c>
      <c r="E354" s="17" t="s">
        <v>925</v>
      </c>
      <c r="F354" s="118">
        <v>5</v>
      </c>
      <c r="G354" s="63"/>
      <c r="H354" s="53">
        <f t="shared" si="24"/>
        <v>0</v>
      </c>
      <c r="I354" s="54" t="str">
        <f t="shared" si="25"/>
        <v>C</v>
      </c>
      <c r="J354" s="57" t="s">
        <v>924</v>
      </c>
    </row>
    <row r="355" spans="1:10" ht="25.5" customHeight="1" x14ac:dyDescent="0.2">
      <c r="A355" s="25">
        <v>55</v>
      </c>
      <c r="B355" s="28" t="s">
        <v>839</v>
      </c>
      <c r="C355" s="58" t="s">
        <v>243</v>
      </c>
      <c r="D355" s="29" t="s">
        <v>902</v>
      </c>
      <c r="E355" s="17" t="s">
        <v>925</v>
      </c>
      <c r="F355" s="118">
        <v>9</v>
      </c>
      <c r="G355" s="63"/>
      <c r="H355" s="53">
        <f t="shared" si="24"/>
        <v>0</v>
      </c>
      <c r="I355" s="54" t="str">
        <f t="shared" si="25"/>
        <v>C</v>
      </c>
      <c r="J355" s="57" t="s">
        <v>924</v>
      </c>
    </row>
    <row r="356" spans="1:10" ht="25.5" customHeight="1" x14ac:dyDescent="0.2">
      <c r="A356" s="25">
        <v>56</v>
      </c>
      <c r="B356" s="28" t="s">
        <v>840</v>
      </c>
      <c r="C356" s="56"/>
      <c r="D356" s="29" t="s">
        <v>903</v>
      </c>
      <c r="E356" s="25" t="s">
        <v>456</v>
      </c>
      <c r="F356" s="118">
        <v>100</v>
      </c>
      <c r="G356" s="63"/>
      <c r="H356" s="53">
        <f t="shared" si="24"/>
        <v>0</v>
      </c>
      <c r="I356" s="54" t="str">
        <f t="shared" si="25"/>
        <v>C</v>
      </c>
      <c r="J356" s="57" t="s">
        <v>924</v>
      </c>
    </row>
    <row r="357" spans="1:10" ht="25.5" customHeight="1" x14ac:dyDescent="0.2">
      <c r="A357" s="25">
        <v>57</v>
      </c>
      <c r="B357" s="28" t="s">
        <v>841</v>
      </c>
      <c r="C357" s="56"/>
      <c r="D357" s="29" t="s">
        <v>904</v>
      </c>
      <c r="E357" s="17" t="s">
        <v>925</v>
      </c>
      <c r="F357" s="118">
        <v>12</v>
      </c>
      <c r="G357" s="63"/>
      <c r="H357" s="53">
        <f t="shared" si="24"/>
        <v>0</v>
      </c>
      <c r="I357" s="54" t="str">
        <f t="shared" si="25"/>
        <v>C</v>
      </c>
      <c r="J357" s="57" t="s">
        <v>924</v>
      </c>
    </row>
    <row r="358" spans="1:10" ht="25.5" customHeight="1" x14ac:dyDescent="0.2">
      <c r="A358" s="25">
        <v>58</v>
      </c>
      <c r="B358" s="28" t="s">
        <v>842</v>
      </c>
      <c r="C358" s="56"/>
      <c r="D358" s="29" t="s">
        <v>905</v>
      </c>
      <c r="E358" s="17" t="s">
        <v>925</v>
      </c>
      <c r="F358" s="118">
        <v>5</v>
      </c>
      <c r="G358" s="63"/>
      <c r="H358" s="53">
        <f t="shared" si="24"/>
        <v>0</v>
      </c>
      <c r="I358" s="54" t="str">
        <f t="shared" si="25"/>
        <v>C</v>
      </c>
      <c r="J358" s="57" t="s">
        <v>924</v>
      </c>
    </row>
    <row r="359" spans="1:10" ht="25.5" customHeight="1" x14ac:dyDescent="0.2">
      <c r="A359" s="25">
        <v>59</v>
      </c>
      <c r="B359" s="28" t="s">
        <v>843</v>
      </c>
      <c r="C359" s="56"/>
      <c r="D359" s="29" t="s">
        <v>906</v>
      </c>
      <c r="E359" s="17" t="s">
        <v>925</v>
      </c>
      <c r="F359" s="118">
        <v>1</v>
      </c>
      <c r="G359" s="63"/>
      <c r="H359" s="53">
        <f t="shared" si="24"/>
        <v>0</v>
      </c>
      <c r="I359" s="54" t="str">
        <f t="shared" si="25"/>
        <v>C</v>
      </c>
      <c r="J359" s="57" t="s">
        <v>924</v>
      </c>
    </row>
    <row r="360" spans="1:10" ht="25.5" customHeight="1" x14ac:dyDescent="0.2">
      <c r="A360" s="25">
        <v>60</v>
      </c>
      <c r="B360" s="28" t="s">
        <v>844</v>
      </c>
      <c r="C360" s="56"/>
      <c r="D360" s="29" t="s">
        <v>907</v>
      </c>
      <c r="E360" s="25" t="s">
        <v>456</v>
      </c>
      <c r="F360" s="118">
        <v>160</v>
      </c>
      <c r="G360" s="63"/>
      <c r="H360" s="53">
        <f t="shared" si="24"/>
        <v>0</v>
      </c>
      <c r="I360" s="54" t="str">
        <f t="shared" si="25"/>
        <v>C</v>
      </c>
      <c r="J360" s="57" t="s">
        <v>924</v>
      </c>
    </row>
    <row r="361" spans="1:10" ht="25.5" customHeight="1" x14ac:dyDescent="0.2">
      <c r="A361" s="25">
        <v>61</v>
      </c>
      <c r="B361" s="28" t="s">
        <v>845</v>
      </c>
      <c r="C361" s="56"/>
      <c r="D361" s="29" t="s">
        <v>908</v>
      </c>
      <c r="E361" s="17" t="s">
        <v>925</v>
      </c>
      <c r="F361" s="118">
        <v>2</v>
      </c>
      <c r="G361" s="63"/>
      <c r="H361" s="53">
        <f t="shared" si="24"/>
        <v>0</v>
      </c>
      <c r="I361" s="54" t="str">
        <f t="shared" si="25"/>
        <v>C</v>
      </c>
      <c r="J361" s="57" t="s">
        <v>924</v>
      </c>
    </row>
    <row r="362" spans="1:10" ht="25.5" customHeight="1" x14ac:dyDescent="0.2">
      <c r="A362" s="25">
        <v>62</v>
      </c>
      <c r="B362" s="28" t="s">
        <v>846</v>
      </c>
      <c r="C362" s="56"/>
      <c r="D362" s="29" t="s">
        <v>909</v>
      </c>
      <c r="E362" s="25" t="s">
        <v>456</v>
      </c>
      <c r="F362" s="118">
        <v>70</v>
      </c>
      <c r="G362" s="63"/>
      <c r="H362" s="53">
        <f t="shared" si="24"/>
        <v>0</v>
      </c>
      <c r="I362" s="54" t="str">
        <f t="shared" si="25"/>
        <v>C</v>
      </c>
      <c r="J362" s="57" t="s">
        <v>924</v>
      </c>
    </row>
    <row r="363" spans="1:10" ht="25.5" customHeight="1" x14ac:dyDescent="0.2">
      <c r="A363" s="25">
        <v>63</v>
      </c>
      <c r="B363" s="28" t="s">
        <v>847</v>
      </c>
      <c r="C363" s="56"/>
      <c r="D363" s="29" t="s">
        <v>910</v>
      </c>
      <c r="E363" s="17" t="s">
        <v>925</v>
      </c>
      <c r="F363" s="118">
        <v>1</v>
      </c>
      <c r="G363" s="63"/>
      <c r="H363" s="53">
        <f t="shared" si="24"/>
        <v>0</v>
      </c>
      <c r="I363" s="54" t="str">
        <f t="shared" si="25"/>
        <v>C</v>
      </c>
      <c r="J363" s="57" t="s">
        <v>924</v>
      </c>
    </row>
    <row r="364" spans="1:10" ht="25.5" customHeight="1" x14ac:dyDescent="0.2">
      <c r="A364" s="25">
        <v>64</v>
      </c>
      <c r="B364" s="28" t="s">
        <v>848</v>
      </c>
      <c r="C364" s="56"/>
      <c r="D364" s="29" t="s">
        <v>911</v>
      </c>
      <c r="E364" s="17" t="s">
        <v>925</v>
      </c>
      <c r="F364" s="118">
        <v>10</v>
      </c>
      <c r="G364" s="63"/>
      <c r="H364" s="53">
        <f t="shared" si="24"/>
        <v>0</v>
      </c>
      <c r="I364" s="54" t="str">
        <f t="shared" si="25"/>
        <v>C</v>
      </c>
      <c r="J364" s="57" t="s">
        <v>924</v>
      </c>
    </row>
    <row r="365" spans="1:10" ht="25.5" customHeight="1" x14ac:dyDescent="0.2">
      <c r="A365" s="25">
        <v>65</v>
      </c>
      <c r="B365" s="28" t="s">
        <v>849</v>
      </c>
      <c r="C365" s="56"/>
      <c r="D365" s="36" t="s">
        <v>912</v>
      </c>
      <c r="E365" s="17" t="s">
        <v>925</v>
      </c>
      <c r="F365" s="118">
        <v>5</v>
      </c>
      <c r="G365" s="63"/>
      <c r="H365" s="53">
        <f t="shared" si="24"/>
        <v>0</v>
      </c>
      <c r="I365" s="54" t="str">
        <f t="shared" si="25"/>
        <v>C</v>
      </c>
      <c r="J365" s="57" t="s">
        <v>924</v>
      </c>
    </row>
    <row r="366" spans="1:10" ht="25.5" customHeight="1" x14ac:dyDescent="0.2">
      <c r="A366" s="25">
        <v>66</v>
      </c>
      <c r="B366" s="28" t="s">
        <v>850</v>
      </c>
      <c r="C366" s="56"/>
      <c r="D366" s="29" t="s">
        <v>913</v>
      </c>
      <c r="E366" s="17" t="s">
        <v>925</v>
      </c>
      <c r="F366" s="118">
        <v>5</v>
      </c>
      <c r="G366" s="63"/>
      <c r="H366" s="53">
        <f t="shared" si="24"/>
        <v>0</v>
      </c>
      <c r="I366" s="54" t="str">
        <f t="shared" si="25"/>
        <v>C</v>
      </c>
      <c r="J366" s="57" t="s">
        <v>924</v>
      </c>
    </row>
    <row r="367" spans="1:10" ht="25.5" customHeight="1" x14ac:dyDescent="0.2">
      <c r="A367" s="25">
        <v>67</v>
      </c>
      <c r="B367" s="28" t="s">
        <v>851</v>
      </c>
      <c r="C367" s="58" t="s">
        <v>243</v>
      </c>
      <c r="D367" s="29" t="s">
        <v>914</v>
      </c>
      <c r="E367" s="25" t="s">
        <v>449</v>
      </c>
      <c r="F367" s="118">
        <v>1</v>
      </c>
      <c r="G367" s="63"/>
      <c r="H367" s="53">
        <f t="shared" si="24"/>
        <v>0</v>
      </c>
      <c r="I367" s="54" t="str">
        <f t="shared" si="25"/>
        <v>C</v>
      </c>
      <c r="J367" s="57" t="s">
        <v>924</v>
      </c>
    </row>
    <row r="368" spans="1:10" ht="25.5" customHeight="1" x14ac:dyDescent="0.2">
      <c r="A368" s="25">
        <v>68</v>
      </c>
      <c r="B368" s="28" t="s">
        <v>852</v>
      </c>
      <c r="C368" s="56"/>
      <c r="D368" s="29" t="s">
        <v>915</v>
      </c>
      <c r="E368" s="17" t="s">
        <v>925</v>
      </c>
      <c r="F368" s="118">
        <v>1</v>
      </c>
      <c r="G368" s="63"/>
      <c r="H368" s="53">
        <f t="shared" si="24"/>
        <v>0</v>
      </c>
      <c r="I368" s="54" t="str">
        <f t="shared" si="25"/>
        <v>C</v>
      </c>
      <c r="J368" s="57" t="s">
        <v>924</v>
      </c>
    </row>
    <row r="369" spans="1:10" ht="25.5" customHeight="1" x14ac:dyDescent="0.2">
      <c r="A369" s="25">
        <v>69</v>
      </c>
      <c r="B369" s="28" t="s">
        <v>853</v>
      </c>
      <c r="C369" s="56"/>
      <c r="D369" s="29" t="s">
        <v>916</v>
      </c>
      <c r="E369" s="17" t="s">
        <v>925</v>
      </c>
      <c r="F369" s="118">
        <v>54</v>
      </c>
      <c r="G369" s="63"/>
      <c r="H369" s="53">
        <f t="shared" si="24"/>
        <v>0</v>
      </c>
      <c r="I369" s="54" t="str">
        <f t="shared" si="25"/>
        <v>C</v>
      </c>
      <c r="J369" s="57" t="s">
        <v>924</v>
      </c>
    </row>
    <row r="370" spans="1:10" ht="25.5" customHeight="1" x14ac:dyDescent="0.2">
      <c r="A370" s="25">
        <v>70</v>
      </c>
      <c r="B370" s="28" t="s">
        <v>854</v>
      </c>
      <c r="C370" s="56"/>
      <c r="D370" s="29" t="s">
        <v>917</v>
      </c>
      <c r="E370" s="17" t="s">
        <v>925</v>
      </c>
      <c r="F370" s="118">
        <v>7</v>
      </c>
      <c r="G370" s="63"/>
      <c r="H370" s="53">
        <f t="shared" si="24"/>
        <v>0</v>
      </c>
      <c r="I370" s="54" t="str">
        <f t="shared" si="25"/>
        <v>C</v>
      </c>
      <c r="J370" s="57" t="s">
        <v>924</v>
      </c>
    </row>
    <row r="371" spans="1:10" ht="25.5" customHeight="1" x14ac:dyDescent="0.2">
      <c r="A371" s="25">
        <v>71</v>
      </c>
      <c r="B371" s="28" t="s">
        <v>855</v>
      </c>
      <c r="C371" s="56"/>
      <c r="D371" s="29" t="s">
        <v>918</v>
      </c>
      <c r="E371" s="17" t="s">
        <v>925</v>
      </c>
      <c r="F371" s="118">
        <v>10</v>
      </c>
      <c r="G371" s="63"/>
      <c r="H371" s="53">
        <f t="shared" si="24"/>
        <v>0</v>
      </c>
      <c r="I371" s="54" t="str">
        <f t="shared" si="25"/>
        <v>C</v>
      </c>
      <c r="J371" s="57" t="s">
        <v>924</v>
      </c>
    </row>
    <row r="372" spans="1:10" ht="25.5" customHeight="1" x14ac:dyDescent="0.2">
      <c r="A372" s="25">
        <v>72</v>
      </c>
      <c r="B372" s="28" t="s">
        <v>856</v>
      </c>
      <c r="C372" s="56"/>
      <c r="D372" s="29" t="s">
        <v>919</v>
      </c>
      <c r="E372" s="17" t="s">
        <v>925</v>
      </c>
      <c r="F372" s="118">
        <v>15</v>
      </c>
      <c r="G372" s="63"/>
      <c r="H372" s="53">
        <f t="shared" si="24"/>
        <v>0</v>
      </c>
      <c r="I372" s="54" t="str">
        <f t="shared" si="25"/>
        <v>C</v>
      </c>
      <c r="J372" s="57" t="s">
        <v>924</v>
      </c>
    </row>
    <row r="373" spans="1:10" ht="25.5" customHeight="1" x14ac:dyDescent="0.2">
      <c r="A373" s="25">
        <v>73</v>
      </c>
      <c r="B373" s="28" t="s">
        <v>857</v>
      </c>
      <c r="C373" s="56"/>
      <c r="D373" s="29" t="s">
        <v>920</v>
      </c>
      <c r="E373" s="17" t="s">
        <v>925</v>
      </c>
      <c r="F373" s="118">
        <v>5</v>
      </c>
      <c r="G373" s="63"/>
      <c r="H373" s="53">
        <f t="shared" si="24"/>
        <v>0</v>
      </c>
      <c r="I373" s="54" t="str">
        <f t="shared" si="25"/>
        <v>C</v>
      </c>
      <c r="J373" s="57" t="s">
        <v>924</v>
      </c>
    </row>
    <row r="374" spans="1:10" ht="25.5" customHeight="1" x14ac:dyDescent="0.2">
      <c r="A374" s="25">
        <v>74</v>
      </c>
      <c r="B374" s="28" t="s">
        <v>858</v>
      </c>
      <c r="C374" s="56"/>
      <c r="D374" s="29" t="s">
        <v>921</v>
      </c>
      <c r="E374" s="17" t="s">
        <v>925</v>
      </c>
      <c r="F374" s="118">
        <v>2</v>
      </c>
      <c r="G374" s="63"/>
      <c r="H374" s="53">
        <f t="shared" si="24"/>
        <v>0</v>
      </c>
      <c r="I374" s="54" t="str">
        <f t="shared" si="25"/>
        <v>C</v>
      </c>
      <c r="J374" s="57" t="s">
        <v>924</v>
      </c>
    </row>
    <row r="375" spans="1:10" ht="25.5" customHeight="1" x14ac:dyDescent="0.2">
      <c r="A375" s="25">
        <v>75</v>
      </c>
      <c r="B375" s="28" t="s">
        <v>859</v>
      </c>
      <c r="C375" s="56"/>
      <c r="D375" s="29" t="s">
        <v>922</v>
      </c>
      <c r="E375" s="17" t="s">
        <v>925</v>
      </c>
      <c r="F375" s="118">
        <v>6</v>
      </c>
      <c r="G375" s="63"/>
      <c r="H375" s="53">
        <f t="shared" si="24"/>
        <v>0</v>
      </c>
      <c r="I375" s="54" t="str">
        <f t="shared" si="25"/>
        <v>C</v>
      </c>
      <c r="J375" s="57" t="s">
        <v>924</v>
      </c>
    </row>
    <row r="376" spans="1:10" ht="25.5" customHeight="1" x14ac:dyDescent="0.2">
      <c r="A376" s="25">
        <v>76</v>
      </c>
      <c r="B376" s="28" t="s">
        <v>860</v>
      </c>
      <c r="C376" s="56"/>
      <c r="D376" s="29" t="s">
        <v>923</v>
      </c>
      <c r="E376" s="17" t="s">
        <v>925</v>
      </c>
      <c r="F376" s="118">
        <v>72</v>
      </c>
      <c r="G376" s="63"/>
      <c r="H376" s="53">
        <f t="shared" si="24"/>
        <v>0</v>
      </c>
      <c r="I376" s="54" t="str">
        <f t="shared" si="25"/>
        <v>C</v>
      </c>
      <c r="J376" s="57" t="s">
        <v>924</v>
      </c>
    </row>
    <row r="377" spans="1:10" ht="25.5" customHeight="1" x14ac:dyDescent="0.2">
      <c r="A377" s="89"/>
      <c r="B377" s="89"/>
      <c r="C377" s="89"/>
      <c r="D377" s="90"/>
      <c r="E377" s="91"/>
      <c r="F377" s="63"/>
      <c r="G377" s="63"/>
      <c r="H377" s="92"/>
      <c r="I377" s="92"/>
      <c r="J377" s="92"/>
    </row>
    <row r="378" spans="1:10" ht="25.5" customHeight="1" x14ac:dyDescent="0.2">
      <c r="A378" s="89"/>
      <c r="B378" s="89"/>
      <c r="C378" s="89"/>
      <c r="D378" s="90"/>
      <c r="E378" s="91"/>
      <c r="F378" s="63"/>
      <c r="G378" s="63"/>
      <c r="H378" s="92"/>
      <c r="I378" s="92"/>
      <c r="J378" s="92"/>
    </row>
    <row r="379" spans="1:10" ht="25.5" customHeight="1" x14ac:dyDescent="0.2">
      <c r="A379" s="89"/>
      <c r="B379" s="89"/>
      <c r="C379" s="89"/>
      <c r="D379" s="90"/>
      <c r="E379" s="91"/>
      <c r="F379" s="63"/>
      <c r="G379" s="63"/>
      <c r="H379" s="92"/>
      <c r="I379" s="92"/>
      <c r="J379" s="92"/>
    </row>
    <row r="380" spans="1:10" ht="25.5" customHeight="1" x14ac:dyDescent="0.2">
      <c r="A380" s="89"/>
      <c r="B380" s="89"/>
      <c r="C380" s="89"/>
      <c r="D380" s="90"/>
      <c r="E380" s="91"/>
      <c r="F380" s="63"/>
      <c r="G380" s="63"/>
      <c r="H380" s="92"/>
      <c r="I380" s="92"/>
      <c r="J380" s="92"/>
    </row>
    <row r="381" spans="1:10" ht="25.5" customHeight="1" x14ac:dyDescent="0.2">
      <c r="A381" s="89"/>
      <c r="B381" s="89"/>
      <c r="C381" s="89"/>
      <c r="D381" s="90"/>
      <c r="E381" s="91"/>
      <c r="F381" s="63"/>
      <c r="G381" s="63"/>
      <c r="H381" s="92"/>
      <c r="I381" s="92"/>
      <c r="J381" s="92"/>
    </row>
    <row r="382" spans="1:10" ht="25.5" customHeight="1" x14ac:dyDescent="0.2">
      <c r="A382" s="89"/>
      <c r="B382" s="89"/>
      <c r="C382" s="89"/>
      <c r="D382" s="90"/>
      <c r="E382" s="91"/>
      <c r="F382" s="63"/>
      <c r="G382" s="63"/>
      <c r="H382" s="92"/>
      <c r="I382" s="92"/>
      <c r="J382" s="92"/>
    </row>
    <row r="383" spans="1:10" ht="25.5" customHeight="1" x14ac:dyDescent="0.2">
      <c r="A383" s="89"/>
      <c r="B383" s="89"/>
      <c r="C383" s="89"/>
      <c r="D383" s="90"/>
      <c r="E383" s="91"/>
      <c r="F383" s="63"/>
      <c r="G383" s="63"/>
      <c r="H383" s="92"/>
      <c r="I383" s="92"/>
      <c r="J383" s="92"/>
    </row>
    <row r="384" spans="1:10" ht="25.5" customHeight="1" x14ac:dyDescent="0.2">
      <c r="A384" s="89"/>
      <c r="B384" s="89"/>
      <c r="C384" s="89"/>
      <c r="D384" s="90"/>
      <c r="E384" s="91"/>
      <c r="F384" s="63"/>
      <c r="G384" s="63"/>
      <c r="H384" s="92"/>
      <c r="I384" s="92"/>
      <c r="J384" s="92"/>
    </row>
  </sheetData>
  <sheetProtection algorithmName="SHA-512" hashValue="+EA0Hv024EwVD1CpiPDtwez5BHHodvnc5otsXaaRpp384SGC52xHRdBKqxJJ/3IuQbn0UMZJRSmdeD3FoqAL8w==" saltValue="Vflr1jWMgzES2neASLwW2A==" spinCount="100000" sheet="1" objects="1" scenarios="1"/>
  <mergeCells count="8">
    <mergeCell ref="D11:G11"/>
    <mergeCell ref="B16:D16"/>
    <mergeCell ref="A1:J1"/>
    <mergeCell ref="D9:G9"/>
    <mergeCell ref="D10:G10"/>
    <mergeCell ref="A2:J2"/>
    <mergeCell ref="D8:G8"/>
    <mergeCell ref="D7:G7"/>
  </mergeCells>
  <phoneticPr fontId="0" type="noConversion"/>
  <conditionalFormatting sqref="E3:E4 E21:E23 E29:E44 E54:E59 E61:E66 E68:E71 E140:E148 E237:E239 J21:J23 E151:E162 E120:E122 D300 D281 D228 D169 D137 D87 D18 J29:J44 J54:J59 J61:J66 J237:J239 B150:D162 J140:J149 B149:G149 E127:G134 B168:E168 J103:J105 E103:G105 B165:G167 B124:D134 E124:E125 J120:J125 B123:G123 B265:D265 A269:J269 J272:J279 J263:J264 E272:G279 B264:G264 J46:J52 E46:G52 J266:J268 B266:G268 A280:J280 B271:D279 E26:E27 B138:D148 J138 E138:G138 J230:J233 E230:G233 B164:E164 B163:G163 E109:G118 J109:J118 B101:D122 E101:G101 J25:J27 J301:J384 B263:D263 F263:G263 A301:G384 B76:G86 J127:J136 B135:G136 J151:J168 J170:J227 A171:A227 B170:G227 J282:J299 A283:A299 B282:G299 E241:G248 J241:J248 A229:D248 B88:G100 B19:D75 J68:J86 A251:G251 J251 A252:J261 J88:J101 A250:D250">
    <cfRule type="cellIs" dxfId="223" priority="375" stopIfTrue="1" operator="notEqual">
      <formula>""</formula>
    </cfRule>
  </conditionalFormatting>
  <conditionalFormatting sqref="H7">
    <cfRule type="cellIs" dxfId="222" priority="303" stopIfTrue="1" operator="equal">
      <formula>0</formula>
    </cfRule>
    <cfRule type="cellIs" dxfId="221" priority="304" stopIfTrue="1" operator="lessThan">
      <formula>$H$9</formula>
    </cfRule>
    <cfRule type="cellIs" dxfId="220" priority="305" stopIfTrue="1" operator="greaterThanOrEqual">
      <formula>$H$9</formula>
    </cfRule>
  </conditionalFormatting>
  <conditionalFormatting sqref="F29:G44 F54:G59 F61:G66 F68:G75 F120:G122 F140:G148 F151:G162 F237:G239 F21:G23 F168:G168 F124:G125 F25:G27 F164:G164">
    <cfRule type="cellIs" dxfId="219" priority="302" stopIfTrue="1" operator="notEqual">
      <formula>""</formula>
    </cfRule>
  </conditionalFormatting>
  <conditionalFormatting sqref="A108">
    <cfRule type="cellIs" dxfId="218" priority="301" stopIfTrue="1" operator="notEqual">
      <formula>""</formula>
    </cfRule>
  </conditionalFormatting>
  <conditionalFormatting sqref="A107">
    <cfRule type="cellIs" dxfId="217" priority="300" stopIfTrue="1" operator="notEqual">
      <formula>""</formula>
    </cfRule>
  </conditionalFormatting>
  <conditionalFormatting sqref="A106">
    <cfRule type="cellIs" dxfId="216" priority="299" stopIfTrue="1" operator="notEqual">
      <formula>""</formula>
    </cfRule>
  </conditionalFormatting>
  <conditionalFormatting sqref="A250">
    <cfRule type="cellIs" dxfId="215" priority="298" stopIfTrue="1" operator="notEqual">
      <formula>""</formula>
    </cfRule>
  </conditionalFormatting>
  <conditionalFormatting sqref="A67">
    <cfRule type="cellIs" dxfId="214" priority="297" stopIfTrue="1" operator="notEqual">
      <formula>""</formula>
    </cfRule>
  </conditionalFormatting>
  <conditionalFormatting sqref="A60">
    <cfRule type="cellIs" dxfId="213" priority="296" stopIfTrue="1" operator="notEqual">
      <formula>""</formula>
    </cfRule>
  </conditionalFormatting>
  <conditionalFormatting sqref="A53">
    <cfRule type="cellIs" dxfId="212" priority="295" stopIfTrue="1" operator="notEqual">
      <formula>""</formula>
    </cfRule>
  </conditionalFormatting>
  <conditionalFormatting sqref="A265">
    <cfRule type="cellIs" dxfId="211" priority="294" stopIfTrue="1" operator="notEqual">
      <formula>""</formula>
    </cfRule>
  </conditionalFormatting>
  <conditionalFormatting sqref="A45">
    <cfRule type="cellIs" dxfId="210" priority="293" stopIfTrue="1" operator="notEqual">
      <formula>""</formula>
    </cfRule>
  </conditionalFormatting>
  <conditionalFormatting sqref="A28">
    <cfRule type="cellIs" dxfId="209" priority="292" stopIfTrue="1" operator="notEqual">
      <formula>""</formula>
    </cfRule>
  </conditionalFormatting>
  <conditionalFormatting sqref="A271">
    <cfRule type="cellIs" dxfId="208" priority="291" stopIfTrue="1" operator="notEqual">
      <formula>""</formula>
    </cfRule>
  </conditionalFormatting>
  <conditionalFormatting sqref="A20">
    <cfRule type="cellIs" dxfId="207" priority="290" stopIfTrue="1" operator="notEqual">
      <formula>""</formula>
    </cfRule>
  </conditionalFormatting>
  <conditionalFormatting sqref="A19">
    <cfRule type="cellIs" dxfId="206" priority="289" stopIfTrue="1" operator="notEqual">
      <formula>""</formula>
    </cfRule>
  </conditionalFormatting>
  <conditionalFormatting sqref="G271">
    <cfRule type="cellIs" dxfId="205" priority="267" stopIfTrue="1" operator="notEqual">
      <formula>""</formula>
    </cfRule>
  </conditionalFormatting>
  <conditionalFormatting sqref="A24">
    <cfRule type="cellIs" dxfId="204" priority="287" stopIfTrue="1" operator="notEqual">
      <formula>""</formula>
    </cfRule>
  </conditionalFormatting>
  <conditionalFormatting sqref="A86">
    <cfRule type="cellIs" dxfId="203" priority="286" stopIfTrue="1" operator="notEqual">
      <formula>""</formula>
    </cfRule>
  </conditionalFormatting>
  <conditionalFormatting sqref="A102">
    <cfRule type="cellIs" dxfId="202" priority="284" stopIfTrue="1" operator="notEqual">
      <formula>""</formula>
    </cfRule>
  </conditionalFormatting>
  <conditionalFormatting sqref="A119">
    <cfRule type="cellIs" dxfId="201" priority="283" stopIfTrue="1" operator="notEqual">
      <formula>""</formula>
    </cfRule>
  </conditionalFormatting>
  <conditionalFormatting sqref="A126">
    <cfRule type="cellIs" dxfId="200" priority="282" stopIfTrue="1" operator="notEqual">
      <formula>""</formula>
    </cfRule>
  </conditionalFormatting>
  <conditionalFormatting sqref="A136">
    <cfRule type="cellIs" dxfId="199" priority="281" stopIfTrue="1" operator="notEqual">
      <formula>""</formula>
    </cfRule>
  </conditionalFormatting>
  <conditionalFormatting sqref="A139">
    <cfRule type="cellIs" dxfId="198" priority="279" stopIfTrue="1" operator="notEqual">
      <formula>""</formula>
    </cfRule>
  </conditionalFormatting>
  <conditionalFormatting sqref="A150">
    <cfRule type="cellIs" dxfId="197" priority="278" stopIfTrue="1" operator="notEqual">
      <formula>""</formula>
    </cfRule>
  </conditionalFormatting>
  <conditionalFormatting sqref="A168">
    <cfRule type="cellIs" dxfId="196" priority="277" stopIfTrue="1" operator="notEqual">
      <formula>""</formula>
    </cfRule>
  </conditionalFormatting>
  <conditionalFormatting sqref="E271">
    <cfRule type="cellIs" dxfId="195" priority="269" stopIfTrue="1" operator="notEqual">
      <formula>""</formula>
    </cfRule>
  </conditionalFormatting>
  <conditionalFormatting sqref="F271">
    <cfRule type="cellIs" dxfId="194" priority="268" stopIfTrue="1" operator="notEqual">
      <formula>""</formula>
    </cfRule>
  </conditionalFormatting>
  <conditionalFormatting sqref="E87">
    <cfRule type="cellIs" dxfId="193" priority="236" stopIfTrue="1" operator="notEqual">
      <formula>""</formula>
    </cfRule>
  </conditionalFormatting>
  <conditionalFormatting sqref="F87">
    <cfRule type="cellIs" dxfId="192" priority="235" stopIfTrue="1" operator="notEqual">
      <formula>""</formula>
    </cfRule>
  </conditionalFormatting>
  <conditionalFormatting sqref="G87">
    <cfRule type="cellIs" dxfId="191" priority="234" stopIfTrue="1" operator="notEqual">
      <formula>""</formula>
    </cfRule>
  </conditionalFormatting>
  <conditionalFormatting sqref="I377:I384">
    <cfRule type="cellIs" dxfId="190" priority="141" stopIfTrue="1" operator="notEqual">
      <formula>""</formula>
    </cfRule>
  </conditionalFormatting>
  <conditionalFormatting sqref="E137">
    <cfRule type="cellIs" dxfId="189" priority="224" stopIfTrue="1" operator="notEqual">
      <formula>""</formula>
    </cfRule>
  </conditionalFormatting>
  <conditionalFormatting sqref="F137">
    <cfRule type="cellIs" dxfId="188" priority="223" stopIfTrue="1" operator="notEqual">
      <formula>""</formula>
    </cfRule>
  </conditionalFormatting>
  <conditionalFormatting sqref="G137">
    <cfRule type="cellIs" dxfId="187" priority="222" stopIfTrue="1" operator="notEqual">
      <formula>""</formula>
    </cfRule>
  </conditionalFormatting>
  <conditionalFormatting sqref="E169">
    <cfRule type="cellIs" dxfId="186" priority="215" stopIfTrue="1" operator="notEqual">
      <formula>""</formula>
    </cfRule>
  </conditionalFormatting>
  <conditionalFormatting sqref="F169">
    <cfRule type="cellIs" dxfId="185" priority="214" stopIfTrue="1" operator="notEqual">
      <formula>""</formula>
    </cfRule>
  </conditionalFormatting>
  <conditionalFormatting sqref="G169">
    <cfRule type="cellIs" dxfId="184" priority="213" stopIfTrue="1" operator="notEqual">
      <formula>""</formula>
    </cfRule>
  </conditionalFormatting>
  <conditionalFormatting sqref="E228">
    <cfRule type="cellIs" dxfId="183" priority="212" stopIfTrue="1" operator="notEqual">
      <formula>""</formula>
    </cfRule>
  </conditionalFormatting>
  <conditionalFormatting sqref="F228">
    <cfRule type="cellIs" dxfId="182" priority="211" stopIfTrue="1" operator="notEqual">
      <formula>""</formula>
    </cfRule>
  </conditionalFormatting>
  <conditionalFormatting sqref="G228">
    <cfRule type="cellIs" dxfId="181" priority="210" stopIfTrue="1" operator="notEqual">
      <formula>""</formula>
    </cfRule>
  </conditionalFormatting>
  <conditionalFormatting sqref="E234">
    <cfRule type="cellIs" dxfId="180" priority="203" stopIfTrue="1" operator="notEqual">
      <formula>""</formula>
    </cfRule>
  </conditionalFormatting>
  <conditionalFormatting sqref="F234">
    <cfRule type="cellIs" dxfId="179" priority="202" stopIfTrue="1" operator="notEqual">
      <formula>""</formula>
    </cfRule>
  </conditionalFormatting>
  <conditionalFormatting sqref="G234">
    <cfRule type="cellIs" dxfId="178" priority="201" stopIfTrue="1" operator="notEqual">
      <formula>""</formula>
    </cfRule>
  </conditionalFormatting>
  <conditionalFormatting sqref="E281">
    <cfRule type="cellIs" dxfId="177" priority="191" stopIfTrue="1" operator="notEqual">
      <formula>""</formula>
    </cfRule>
  </conditionalFormatting>
  <conditionalFormatting sqref="F281">
    <cfRule type="cellIs" dxfId="176" priority="190" stopIfTrue="1" operator="notEqual">
      <formula>""</formula>
    </cfRule>
  </conditionalFormatting>
  <conditionalFormatting sqref="G281">
    <cfRule type="cellIs" dxfId="175" priority="189" stopIfTrue="1" operator="notEqual">
      <formula>""</formula>
    </cfRule>
  </conditionalFormatting>
  <conditionalFormatting sqref="E300">
    <cfRule type="cellIs" dxfId="174" priority="188" stopIfTrue="1" operator="notEqual">
      <formula>""</formula>
    </cfRule>
  </conditionalFormatting>
  <conditionalFormatting sqref="F300">
    <cfRule type="cellIs" dxfId="173" priority="187" stopIfTrue="1" operator="notEqual">
      <formula>""</formula>
    </cfRule>
  </conditionalFormatting>
  <conditionalFormatting sqref="G300">
    <cfRule type="cellIs" dxfId="172" priority="186" stopIfTrue="1" operator="notEqual">
      <formula>""</formula>
    </cfRule>
  </conditionalFormatting>
  <conditionalFormatting sqref="J300">
    <cfRule type="cellIs" dxfId="171" priority="185" stopIfTrue="1" operator="notEqual">
      <formula>""</formula>
    </cfRule>
  </conditionalFormatting>
  <conditionalFormatting sqref="A300">
    <cfRule type="cellIs" dxfId="170" priority="184" stopIfTrue="1" operator="notEqual">
      <formula>""</formula>
    </cfRule>
  </conditionalFormatting>
  <conditionalFormatting sqref="B300">
    <cfRule type="cellIs" dxfId="169" priority="183" stopIfTrue="1" operator="notEqual">
      <formula>""</formula>
    </cfRule>
  </conditionalFormatting>
  <conditionalFormatting sqref="C300">
    <cfRule type="cellIs" dxfId="168" priority="182" stopIfTrue="1" operator="notEqual">
      <formula>""</formula>
    </cfRule>
  </conditionalFormatting>
  <conditionalFormatting sqref="A281:A282">
    <cfRule type="cellIs" dxfId="167" priority="181" stopIfTrue="1" operator="notEqual">
      <formula>""</formula>
    </cfRule>
  </conditionalFormatting>
  <conditionalFormatting sqref="B281">
    <cfRule type="cellIs" dxfId="166" priority="180" stopIfTrue="1" operator="notEqual">
      <formula>""</formula>
    </cfRule>
  </conditionalFormatting>
  <conditionalFormatting sqref="C281">
    <cfRule type="cellIs" dxfId="165" priority="179" stopIfTrue="1" operator="notEqual">
      <formula>""</formula>
    </cfRule>
  </conditionalFormatting>
  <conditionalFormatting sqref="J281">
    <cfRule type="cellIs" dxfId="164" priority="178" stopIfTrue="1" operator="notEqual">
      <formula>""</formula>
    </cfRule>
  </conditionalFormatting>
  <conditionalFormatting sqref="A228">
    <cfRule type="cellIs" dxfId="163" priority="177" stopIfTrue="1" operator="notEqual">
      <formula>""</formula>
    </cfRule>
  </conditionalFormatting>
  <conditionalFormatting sqref="B228">
    <cfRule type="cellIs" dxfId="162" priority="176" stopIfTrue="1" operator="notEqual">
      <formula>""</formula>
    </cfRule>
  </conditionalFormatting>
  <conditionalFormatting sqref="C228">
    <cfRule type="cellIs" dxfId="161" priority="175" stopIfTrue="1" operator="notEqual">
      <formula>""</formula>
    </cfRule>
  </conditionalFormatting>
  <conditionalFormatting sqref="J228">
    <cfRule type="cellIs" dxfId="160" priority="174" stopIfTrue="1" operator="notEqual">
      <formula>""</formula>
    </cfRule>
  </conditionalFormatting>
  <conditionalFormatting sqref="A169:A170">
    <cfRule type="cellIs" dxfId="159" priority="173" stopIfTrue="1" operator="notEqual">
      <formula>""</formula>
    </cfRule>
  </conditionalFormatting>
  <conditionalFormatting sqref="B169">
    <cfRule type="cellIs" dxfId="158" priority="172" stopIfTrue="1" operator="notEqual">
      <formula>""</formula>
    </cfRule>
  </conditionalFormatting>
  <conditionalFormatting sqref="C169">
    <cfRule type="cellIs" dxfId="157" priority="171" stopIfTrue="1" operator="notEqual">
      <formula>""</formula>
    </cfRule>
  </conditionalFormatting>
  <conditionalFormatting sqref="J169">
    <cfRule type="cellIs" dxfId="156" priority="170" stopIfTrue="1" operator="notEqual">
      <formula>""</formula>
    </cfRule>
  </conditionalFormatting>
  <conditionalFormatting sqref="A137">
    <cfRule type="cellIs" dxfId="155" priority="169" stopIfTrue="1" operator="notEqual">
      <formula>""</formula>
    </cfRule>
  </conditionalFormatting>
  <conditionalFormatting sqref="B137">
    <cfRule type="cellIs" dxfId="154" priority="168" stopIfTrue="1" operator="notEqual">
      <formula>""</formula>
    </cfRule>
  </conditionalFormatting>
  <conditionalFormatting sqref="C137">
    <cfRule type="cellIs" dxfId="153" priority="167" stopIfTrue="1" operator="notEqual">
      <formula>""</formula>
    </cfRule>
  </conditionalFormatting>
  <conditionalFormatting sqref="J137">
    <cfRule type="cellIs" dxfId="152" priority="166" stopIfTrue="1" operator="notEqual">
      <formula>""</formula>
    </cfRule>
  </conditionalFormatting>
  <conditionalFormatting sqref="A87">
    <cfRule type="cellIs" dxfId="151" priority="165" stopIfTrue="1" operator="notEqual">
      <formula>""</formula>
    </cfRule>
  </conditionalFormatting>
  <conditionalFormatting sqref="B87">
    <cfRule type="cellIs" dxfId="150" priority="164" stopIfTrue="1" operator="notEqual">
      <formula>""</formula>
    </cfRule>
  </conditionalFormatting>
  <conditionalFormatting sqref="C87">
    <cfRule type="cellIs" dxfId="149" priority="163" stopIfTrue="1" operator="notEqual">
      <formula>""</formula>
    </cfRule>
  </conditionalFormatting>
  <conditionalFormatting sqref="J87">
    <cfRule type="cellIs" dxfId="148" priority="162" stopIfTrue="1" operator="notEqual">
      <formula>""</formula>
    </cfRule>
  </conditionalFormatting>
  <conditionalFormatting sqref="A18">
    <cfRule type="cellIs" dxfId="147" priority="161" stopIfTrue="1" operator="notEqual">
      <formula>""</formula>
    </cfRule>
  </conditionalFormatting>
  <conditionalFormatting sqref="B18">
    <cfRule type="cellIs" dxfId="146" priority="160" stopIfTrue="1" operator="notEqual">
      <formula>""</formula>
    </cfRule>
  </conditionalFormatting>
  <conditionalFormatting sqref="C18">
    <cfRule type="cellIs" dxfId="145" priority="159" stopIfTrue="1" operator="notEqual">
      <formula>""</formula>
    </cfRule>
  </conditionalFormatting>
  <conditionalFormatting sqref="E18">
    <cfRule type="cellIs" dxfId="144" priority="158" stopIfTrue="1" operator="notEqual">
      <formula>""</formula>
    </cfRule>
  </conditionalFormatting>
  <conditionalFormatting sqref="F18">
    <cfRule type="cellIs" dxfId="143" priority="157" stopIfTrue="1" operator="notEqual">
      <formula>""</formula>
    </cfRule>
  </conditionalFormatting>
  <conditionalFormatting sqref="G18">
    <cfRule type="cellIs" dxfId="142" priority="156" stopIfTrue="1" operator="notEqual">
      <formula>""</formula>
    </cfRule>
  </conditionalFormatting>
  <conditionalFormatting sqref="J18">
    <cfRule type="cellIs" dxfId="141" priority="155" stopIfTrue="1" operator="notEqual">
      <formula>""</formula>
    </cfRule>
  </conditionalFormatting>
  <conditionalFormatting sqref="H86">
    <cfRule type="cellIs" dxfId="140" priority="154" stopIfTrue="1" operator="notEqual">
      <formula>""</formula>
    </cfRule>
  </conditionalFormatting>
  <conditionalFormatting sqref="I86">
    <cfRule type="cellIs" dxfId="139" priority="153" stopIfTrue="1" operator="notEqual">
      <formula>""</formula>
    </cfRule>
  </conditionalFormatting>
  <conditionalFormatting sqref="H136">
    <cfRule type="cellIs" dxfId="138" priority="152" stopIfTrue="1" operator="notEqual">
      <formula>""</formula>
    </cfRule>
  </conditionalFormatting>
  <conditionalFormatting sqref="I136">
    <cfRule type="cellIs" dxfId="137" priority="151" stopIfTrue="1" operator="notEqual">
      <formula>""</formula>
    </cfRule>
  </conditionalFormatting>
  <conditionalFormatting sqref="H168">
    <cfRule type="cellIs" dxfId="136" priority="150" stopIfTrue="1" operator="notEqual">
      <formula>""</formula>
    </cfRule>
  </conditionalFormatting>
  <conditionalFormatting sqref="I168">
    <cfRule type="cellIs" dxfId="135" priority="149" stopIfTrue="1" operator="notEqual">
      <formula>""</formula>
    </cfRule>
  </conditionalFormatting>
  <conditionalFormatting sqref="H227">
    <cfRule type="cellIs" dxfId="134" priority="148" stopIfTrue="1" operator="notEqual">
      <formula>""</formula>
    </cfRule>
  </conditionalFormatting>
  <conditionalFormatting sqref="I227">
    <cfRule type="cellIs" dxfId="133" priority="147" stopIfTrue="1" operator="notEqual">
      <formula>""</formula>
    </cfRule>
  </conditionalFormatting>
  <conditionalFormatting sqref="H248">
    <cfRule type="cellIs" dxfId="132" priority="146" stopIfTrue="1" operator="notEqual">
      <formula>""</formula>
    </cfRule>
  </conditionalFormatting>
  <conditionalFormatting sqref="I248">
    <cfRule type="cellIs" dxfId="131" priority="145" stopIfTrue="1" operator="notEqual">
      <formula>""</formula>
    </cfRule>
  </conditionalFormatting>
  <conditionalFormatting sqref="H299">
    <cfRule type="cellIs" dxfId="130" priority="144" stopIfTrue="1" operator="notEqual">
      <formula>""</formula>
    </cfRule>
  </conditionalFormatting>
  <conditionalFormatting sqref="I299">
    <cfRule type="cellIs" dxfId="129" priority="143" stopIfTrue="1" operator="notEqual">
      <formula>""</formula>
    </cfRule>
  </conditionalFormatting>
  <conditionalFormatting sqref="H377:H384">
    <cfRule type="cellIs" dxfId="128" priority="142" stopIfTrue="1" operator="notEqual">
      <formula>""</formula>
    </cfRule>
  </conditionalFormatting>
  <conditionalFormatting sqref="D262">
    <cfRule type="cellIs" dxfId="127" priority="140" stopIfTrue="1" operator="notEqual">
      <formula>""</formula>
    </cfRule>
  </conditionalFormatting>
  <conditionalFormatting sqref="E262">
    <cfRule type="cellIs" dxfId="126" priority="139" stopIfTrue="1" operator="notEqual">
      <formula>""</formula>
    </cfRule>
  </conditionalFormatting>
  <conditionalFormatting sqref="F262">
    <cfRule type="cellIs" dxfId="125" priority="138" stopIfTrue="1" operator="notEqual">
      <formula>""</formula>
    </cfRule>
  </conditionalFormatting>
  <conditionalFormatting sqref="G262">
    <cfRule type="cellIs" dxfId="124" priority="137" stopIfTrue="1" operator="notEqual">
      <formula>""</formula>
    </cfRule>
  </conditionalFormatting>
  <conditionalFormatting sqref="A262">
    <cfRule type="cellIs" dxfId="123" priority="136" stopIfTrue="1" operator="notEqual">
      <formula>""</formula>
    </cfRule>
  </conditionalFormatting>
  <conditionalFormatting sqref="B262">
    <cfRule type="cellIs" dxfId="122" priority="135" stopIfTrue="1" operator="notEqual">
      <formula>""</formula>
    </cfRule>
  </conditionalFormatting>
  <conditionalFormatting sqref="C262">
    <cfRule type="cellIs" dxfId="121" priority="134" stopIfTrue="1" operator="notEqual">
      <formula>""</formula>
    </cfRule>
  </conditionalFormatting>
  <conditionalFormatting sqref="J262">
    <cfRule type="cellIs" dxfId="120" priority="133" stopIfTrue="1" operator="notEqual">
      <formula>""</formula>
    </cfRule>
  </conditionalFormatting>
  <conditionalFormatting sqref="D270">
    <cfRule type="cellIs" dxfId="119" priority="132" stopIfTrue="1" operator="notEqual">
      <formula>""</formula>
    </cfRule>
  </conditionalFormatting>
  <conditionalFormatting sqref="E270">
    <cfRule type="cellIs" dxfId="118" priority="131" stopIfTrue="1" operator="notEqual">
      <formula>""</formula>
    </cfRule>
  </conditionalFormatting>
  <conditionalFormatting sqref="F270">
    <cfRule type="cellIs" dxfId="117" priority="130" stopIfTrue="1" operator="notEqual">
      <formula>""</formula>
    </cfRule>
  </conditionalFormatting>
  <conditionalFormatting sqref="G270">
    <cfRule type="cellIs" dxfId="116" priority="129" stopIfTrue="1" operator="notEqual">
      <formula>""</formula>
    </cfRule>
  </conditionalFormatting>
  <conditionalFormatting sqref="A270">
    <cfRule type="cellIs" dxfId="115" priority="128" stopIfTrue="1" operator="notEqual">
      <formula>""</formula>
    </cfRule>
  </conditionalFormatting>
  <conditionalFormatting sqref="B270">
    <cfRule type="cellIs" dxfId="114" priority="127" stopIfTrue="1" operator="notEqual">
      <formula>""</formula>
    </cfRule>
  </conditionalFormatting>
  <conditionalFormatting sqref="C270">
    <cfRule type="cellIs" dxfId="113" priority="126" stopIfTrue="1" operator="notEqual">
      <formula>""</formula>
    </cfRule>
  </conditionalFormatting>
  <conditionalFormatting sqref="J270">
    <cfRule type="cellIs" dxfId="112" priority="125" stopIfTrue="1" operator="notEqual">
      <formula>""</formula>
    </cfRule>
  </conditionalFormatting>
  <conditionalFormatting sqref="E25">
    <cfRule type="cellIs" dxfId="111" priority="124" stopIfTrue="1" operator="notEqual">
      <formula>""</formula>
    </cfRule>
  </conditionalFormatting>
  <conditionalFormatting sqref="E72">
    <cfRule type="cellIs" dxfId="110" priority="123" stopIfTrue="1" operator="notEqual">
      <formula>""</formula>
    </cfRule>
  </conditionalFormatting>
  <conditionalFormatting sqref="E73">
    <cfRule type="cellIs" dxfId="109" priority="122" stopIfTrue="1" operator="notEqual">
      <formula>""</formula>
    </cfRule>
  </conditionalFormatting>
  <conditionalFormatting sqref="E74">
    <cfRule type="cellIs" dxfId="108" priority="121" stopIfTrue="1" operator="notEqual">
      <formula>""</formula>
    </cfRule>
  </conditionalFormatting>
  <conditionalFormatting sqref="E75">
    <cfRule type="cellIs" dxfId="107" priority="120" stopIfTrue="1" operator="notEqual">
      <formula>""</formula>
    </cfRule>
  </conditionalFormatting>
  <conditionalFormatting sqref="E263">
    <cfRule type="cellIs" dxfId="106" priority="119" stopIfTrue="1" operator="notEqual">
      <formula>""</formula>
    </cfRule>
  </conditionalFormatting>
  <conditionalFormatting sqref="D249">
    <cfRule type="cellIs" dxfId="105" priority="96" stopIfTrue="1" operator="notEqual">
      <formula>""</formula>
    </cfRule>
  </conditionalFormatting>
  <conditionalFormatting sqref="E249">
    <cfRule type="cellIs" dxfId="104" priority="95" stopIfTrue="1" operator="notEqual">
      <formula>""</formula>
    </cfRule>
  </conditionalFormatting>
  <conditionalFormatting sqref="F249">
    <cfRule type="cellIs" dxfId="103" priority="94" stopIfTrue="1" operator="notEqual">
      <formula>""</formula>
    </cfRule>
  </conditionalFormatting>
  <conditionalFormatting sqref="G249">
    <cfRule type="cellIs" dxfId="102" priority="93" stopIfTrue="1" operator="notEqual">
      <formula>""</formula>
    </cfRule>
  </conditionalFormatting>
  <conditionalFormatting sqref="A249">
    <cfRule type="cellIs" dxfId="101" priority="92" stopIfTrue="1" operator="notEqual">
      <formula>""</formula>
    </cfRule>
  </conditionalFormatting>
  <conditionalFormatting sqref="B249">
    <cfRule type="cellIs" dxfId="100" priority="91" stopIfTrue="1" operator="notEqual">
      <formula>""</formula>
    </cfRule>
  </conditionalFormatting>
  <conditionalFormatting sqref="C249">
    <cfRule type="cellIs" dxfId="99" priority="90" stopIfTrue="1" operator="notEqual">
      <formula>""</formula>
    </cfRule>
  </conditionalFormatting>
  <conditionalFormatting sqref="J249">
    <cfRule type="cellIs" dxfId="98" priority="89" stopIfTrue="1" operator="notEqual">
      <formula>""</formula>
    </cfRule>
  </conditionalFormatting>
  <conditionalFormatting sqref="E19">
    <cfRule type="cellIs" dxfId="97" priority="88" stopIfTrue="1" operator="notEqual">
      <formula>""</formula>
    </cfRule>
  </conditionalFormatting>
  <conditionalFormatting sqref="F19">
    <cfRule type="cellIs" dxfId="96" priority="87" stopIfTrue="1" operator="notEqual">
      <formula>""</formula>
    </cfRule>
  </conditionalFormatting>
  <conditionalFormatting sqref="G19">
    <cfRule type="cellIs" dxfId="95" priority="86" stopIfTrue="1" operator="notEqual">
      <formula>""</formula>
    </cfRule>
  </conditionalFormatting>
  <conditionalFormatting sqref="J19">
    <cfRule type="cellIs" dxfId="94" priority="85" stopIfTrue="1" operator="notEqual">
      <formula>""</formula>
    </cfRule>
  </conditionalFormatting>
  <conditionalFormatting sqref="E20">
    <cfRule type="cellIs" dxfId="93" priority="84" stopIfTrue="1" operator="notEqual">
      <formula>""</formula>
    </cfRule>
  </conditionalFormatting>
  <conditionalFormatting sqref="F20">
    <cfRule type="cellIs" dxfId="92" priority="83" stopIfTrue="1" operator="notEqual">
      <formula>""</formula>
    </cfRule>
  </conditionalFormatting>
  <conditionalFormatting sqref="G20">
    <cfRule type="cellIs" dxfId="91" priority="82" stopIfTrue="1" operator="notEqual">
      <formula>""</formula>
    </cfRule>
  </conditionalFormatting>
  <conditionalFormatting sqref="J20">
    <cfRule type="cellIs" dxfId="90" priority="81" stopIfTrue="1" operator="notEqual">
      <formula>""</formula>
    </cfRule>
  </conditionalFormatting>
  <conditionalFormatting sqref="E24">
    <cfRule type="cellIs" dxfId="89" priority="80" stopIfTrue="1" operator="notEqual">
      <formula>""</formula>
    </cfRule>
  </conditionalFormatting>
  <conditionalFormatting sqref="F24">
    <cfRule type="cellIs" dxfId="88" priority="79" stopIfTrue="1" operator="notEqual">
      <formula>""</formula>
    </cfRule>
  </conditionalFormatting>
  <conditionalFormatting sqref="G24">
    <cfRule type="cellIs" dxfId="87" priority="78" stopIfTrue="1" operator="notEqual">
      <formula>""</formula>
    </cfRule>
  </conditionalFormatting>
  <conditionalFormatting sqref="J24">
    <cfRule type="cellIs" dxfId="86" priority="77" stopIfTrue="1" operator="notEqual">
      <formula>""</formula>
    </cfRule>
  </conditionalFormatting>
  <conditionalFormatting sqref="E28">
    <cfRule type="cellIs" dxfId="85" priority="76" stopIfTrue="1" operator="notEqual">
      <formula>""</formula>
    </cfRule>
  </conditionalFormatting>
  <conditionalFormatting sqref="F28">
    <cfRule type="cellIs" dxfId="84" priority="75" stopIfTrue="1" operator="notEqual">
      <formula>""</formula>
    </cfRule>
  </conditionalFormatting>
  <conditionalFormatting sqref="G28">
    <cfRule type="cellIs" dxfId="83" priority="74" stopIfTrue="1" operator="notEqual">
      <formula>""</formula>
    </cfRule>
  </conditionalFormatting>
  <conditionalFormatting sqref="J28">
    <cfRule type="cellIs" dxfId="82" priority="73" stopIfTrue="1" operator="notEqual">
      <formula>""</formula>
    </cfRule>
  </conditionalFormatting>
  <conditionalFormatting sqref="E45">
    <cfRule type="cellIs" dxfId="81" priority="72" stopIfTrue="1" operator="notEqual">
      <formula>""</formula>
    </cfRule>
  </conditionalFormatting>
  <conditionalFormatting sqref="F45">
    <cfRule type="cellIs" dxfId="80" priority="71" stopIfTrue="1" operator="notEqual">
      <formula>""</formula>
    </cfRule>
  </conditionalFormatting>
  <conditionalFormatting sqref="G45">
    <cfRule type="cellIs" dxfId="79" priority="70" stopIfTrue="1" operator="notEqual">
      <formula>""</formula>
    </cfRule>
  </conditionalFormatting>
  <conditionalFormatting sqref="J45">
    <cfRule type="cellIs" dxfId="78" priority="69" stopIfTrue="1" operator="notEqual">
      <formula>""</formula>
    </cfRule>
  </conditionalFormatting>
  <conditionalFormatting sqref="E53">
    <cfRule type="cellIs" dxfId="77" priority="68" stopIfTrue="1" operator="notEqual">
      <formula>""</formula>
    </cfRule>
  </conditionalFormatting>
  <conditionalFormatting sqref="F53">
    <cfRule type="cellIs" dxfId="76" priority="67" stopIfTrue="1" operator="notEqual">
      <formula>""</formula>
    </cfRule>
  </conditionalFormatting>
  <conditionalFormatting sqref="G53">
    <cfRule type="cellIs" dxfId="75" priority="66" stopIfTrue="1" operator="notEqual">
      <formula>""</formula>
    </cfRule>
  </conditionalFormatting>
  <conditionalFormatting sqref="J53">
    <cfRule type="cellIs" dxfId="74" priority="65" stopIfTrue="1" operator="notEqual">
      <formula>""</formula>
    </cfRule>
  </conditionalFormatting>
  <conditionalFormatting sqref="E60">
    <cfRule type="cellIs" dxfId="73" priority="64" stopIfTrue="1" operator="notEqual">
      <formula>""</formula>
    </cfRule>
  </conditionalFormatting>
  <conditionalFormatting sqref="F60">
    <cfRule type="cellIs" dxfId="72" priority="63" stopIfTrue="1" operator="notEqual">
      <formula>""</formula>
    </cfRule>
  </conditionalFormatting>
  <conditionalFormatting sqref="G60">
    <cfRule type="cellIs" dxfId="71" priority="62" stopIfTrue="1" operator="notEqual">
      <formula>""</formula>
    </cfRule>
  </conditionalFormatting>
  <conditionalFormatting sqref="J60">
    <cfRule type="cellIs" dxfId="70" priority="61" stopIfTrue="1" operator="notEqual">
      <formula>""</formula>
    </cfRule>
  </conditionalFormatting>
  <conditionalFormatting sqref="E67">
    <cfRule type="cellIs" dxfId="69" priority="60" stopIfTrue="1" operator="notEqual">
      <formula>""</formula>
    </cfRule>
  </conditionalFormatting>
  <conditionalFormatting sqref="F67">
    <cfRule type="cellIs" dxfId="68" priority="59" stopIfTrue="1" operator="notEqual">
      <formula>""</formula>
    </cfRule>
  </conditionalFormatting>
  <conditionalFormatting sqref="G67">
    <cfRule type="cellIs" dxfId="67" priority="58" stopIfTrue="1" operator="notEqual">
      <formula>""</formula>
    </cfRule>
  </conditionalFormatting>
  <conditionalFormatting sqref="J67">
    <cfRule type="cellIs" dxfId="66" priority="57" stopIfTrue="1" operator="notEqual">
      <formula>""</formula>
    </cfRule>
  </conditionalFormatting>
  <conditionalFormatting sqref="E102">
    <cfRule type="cellIs" dxfId="65" priority="56" stopIfTrue="1" operator="notEqual">
      <formula>""</formula>
    </cfRule>
  </conditionalFormatting>
  <conditionalFormatting sqref="F102">
    <cfRule type="cellIs" dxfId="64" priority="55" stopIfTrue="1" operator="notEqual">
      <formula>""</formula>
    </cfRule>
  </conditionalFormatting>
  <conditionalFormatting sqref="G102">
    <cfRule type="cellIs" dxfId="63" priority="54" stopIfTrue="1" operator="notEqual">
      <formula>""</formula>
    </cfRule>
  </conditionalFormatting>
  <conditionalFormatting sqref="J102">
    <cfRule type="cellIs" dxfId="62" priority="53" stopIfTrue="1" operator="notEqual">
      <formula>""</formula>
    </cfRule>
  </conditionalFormatting>
  <conditionalFormatting sqref="E106">
    <cfRule type="cellIs" dxfId="61" priority="52" stopIfTrue="1" operator="notEqual">
      <formula>""</formula>
    </cfRule>
  </conditionalFormatting>
  <conditionalFormatting sqref="F106">
    <cfRule type="cellIs" dxfId="60" priority="51" stopIfTrue="1" operator="notEqual">
      <formula>""</formula>
    </cfRule>
  </conditionalFormatting>
  <conditionalFormatting sqref="G106">
    <cfRule type="cellIs" dxfId="59" priority="50" stopIfTrue="1" operator="notEqual">
      <formula>""</formula>
    </cfRule>
  </conditionalFormatting>
  <conditionalFormatting sqref="J106">
    <cfRule type="cellIs" dxfId="58" priority="49" stopIfTrue="1" operator="notEqual">
      <formula>""</formula>
    </cfRule>
  </conditionalFormatting>
  <conditionalFormatting sqref="E107">
    <cfRule type="cellIs" dxfId="57" priority="48" stopIfTrue="1" operator="notEqual">
      <formula>""</formula>
    </cfRule>
  </conditionalFormatting>
  <conditionalFormatting sqref="F107">
    <cfRule type="cellIs" dxfId="56" priority="47" stopIfTrue="1" operator="notEqual">
      <formula>""</formula>
    </cfRule>
  </conditionalFormatting>
  <conditionalFormatting sqref="G107">
    <cfRule type="cellIs" dxfId="55" priority="46" stopIfTrue="1" operator="notEqual">
      <formula>""</formula>
    </cfRule>
  </conditionalFormatting>
  <conditionalFormatting sqref="J107">
    <cfRule type="cellIs" dxfId="54" priority="45" stopIfTrue="1" operator="notEqual">
      <formula>""</formula>
    </cfRule>
  </conditionalFormatting>
  <conditionalFormatting sqref="E108">
    <cfRule type="cellIs" dxfId="53" priority="44" stopIfTrue="1" operator="notEqual">
      <formula>""</formula>
    </cfRule>
  </conditionalFormatting>
  <conditionalFormatting sqref="F108">
    <cfRule type="cellIs" dxfId="52" priority="43" stopIfTrue="1" operator="notEqual">
      <formula>""</formula>
    </cfRule>
  </conditionalFormatting>
  <conditionalFormatting sqref="G108">
    <cfRule type="cellIs" dxfId="51" priority="42" stopIfTrue="1" operator="notEqual">
      <formula>""</formula>
    </cfRule>
  </conditionalFormatting>
  <conditionalFormatting sqref="J108">
    <cfRule type="cellIs" dxfId="50" priority="41" stopIfTrue="1" operator="notEqual">
      <formula>""</formula>
    </cfRule>
  </conditionalFormatting>
  <conditionalFormatting sqref="E119">
    <cfRule type="cellIs" dxfId="49" priority="40" stopIfTrue="1" operator="notEqual">
      <formula>""</formula>
    </cfRule>
  </conditionalFormatting>
  <conditionalFormatting sqref="F119">
    <cfRule type="cellIs" dxfId="48" priority="39" stopIfTrue="1" operator="notEqual">
      <formula>""</formula>
    </cfRule>
  </conditionalFormatting>
  <conditionalFormatting sqref="G119">
    <cfRule type="cellIs" dxfId="47" priority="38" stopIfTrue="1" operator="notEqual">
      <formula>""</formula>
    </cfRule>
  </conditionalFormatting>
  <conditionalFormatting sqref="J119">
    <cfRule type="cellIs" dxfId="46" priority="37" stopIfTrue="1" operator="notEqual">
      <formula>""</formula>
    </cfRule>
  </conditionalFormatting>
  <conditionalFormatting sqref="E126">
    <cfRule type="cellIs" dxfId="45" priority="36" stopIfTrue="1" operator="notEqual">
      <formula>""</formula>
    </cfRule>
  </conditionalFormatting>
  <conditionalFormatting sqref="F126">
    <cfRule type="cellIs" dxfId="44" priority="35" stopIfTrue="1" operator="notEqual">
      <formula>""</formula>
    </cfRule>
  </conditionalFormatting>
  <conditionalFormatting sqref="G126">
    <cfRule type="cellIs" dxfId="43" priority="34" stopIfTrue="1" operator="notEqual">
      <formula>""</formula>
    </cfRule>
  </conditionalFormatting>
  <conditionalFormatting sqref="J126">
    <cfRule type="cellIs" dxfId="42" priority="33" stopIfTrue="1" operator="notEqual">
      <formula>""</formula>
    </cfRule>
  </conditionalFormatting>
  <conditionalFormatting sqref="E139">
    <cfRule type="cellIs" dxfId="41" priority="32" stopIfTrue="1" operator="notEqual">
      <formula>""</formula>
    </cfRule>
  </conditionalFormatting>
  <conditionalFormatting sqref="F139">
    <cfRule type="cellIs" dxfId="40" priority="31" stopIfTrue="1" operator="notEqual">
      <formula>""</formula>
    </cfRule>
  </conditionalFormatting>
  <conditionalFormatting sqref="G139">
    <cfRule type="cellIs" dxfId="39" priority="30" stopIfTrue="1" operator="notEqual">
      <formula>""</formula>
    </cfRule>
  </conditionalFormatting>
  <conditionalFormatting sqref="J139">
    <cfRule type="cellIs" dxfId="38" priority="29" stopIfTrue="1" operator="notEqual">
      <formula>""</formula>
    </cfRule>
  </conditionalFormatting>
  <conditionalFormatting sqref="E150">
    <cfRule type="cellIs" dxfId="37" priority="28" stopIfTrue="1" operator="notEqual">
      <formula>""</formula>
    </cfRule>
  </conditionalFormatting>
  <conditionalFormatting sqref="F150">
    <cfRule type="cellIs" dxfId="36" priority="27" stopIfTrue="1" operator="notEqual">
      <formula>""</formula>
    </cfRule>
  </conditionalFormatting>
  <conditionalFormatting sqref="G150">
    <cfRule type="cellIs" dxfId="35" priority="26" stopIfTrue="1" operator="notEqual">
      <formula>""</formula>
    </cfRule>
  </conditionalFormatting>
  <conditionalFormatting sqref="J150">
    <cfRule type="cellIs" dxfId="34" priority="25" stopIfTrue="1" operator="notEqual">
      <formula>""</formula>
    </cfRule>
  </conditionalFormatting>
  <conditionalFormatting sqref="E229">
    <cfRule type="cellIs" dxfId="33" priority="24" stopIfTrue="1" operator="notEqual">
      <formula>""</formula>
    </cfRule>
  </conditionalFormatting>
  <conditionalFormatting sqref="F229">
    <cfRule type="cellIs" dxfId="32" priority="23" stopIfTrue="1" operator="notEqual">
      <formula>""</formula>
    </cfRule>
  </conditionalFormatting>
  <conditionalFormatting sqref="G229">
    <cfRule type="cellIs" dxfId="31" priority="22" stopIfTrue="1" operator="notEqual">
      <formula>""</formula>
    </cfRule>
  </conditionalFormatting>
  <conditionalFormatting sqref="J229">
    <cfRule type="cellIs" dxfId="30" priority="21" stopIfTrue="1" operator="notEqual">
      <formula>""</formula>
    </cfRule>
  </conditionalFormatting>
  <conditionalFormatting sqref="E235">
    <cfRule type="cellIs" dxfId="29" priority="20" stopIfTrue="1" operator="notEqual">
      <formula>""</formula>
    </cfRule>
  </conditionalFormatting>
  <conditionalFormatting sqref="F235">
    <cfRule type="cellIs" dxfId="28" priority="19" stopIfTrue="1" operator="notEqual">
      <formula>""</formula>
    </cfRule>
  </conditionalFormatting>
  <conditionalFormatting sqref="G235">
    <cfRule type="cellIs" dxfId="27" priority="18" stopIfTrue="1" operator="notEqual">
      <formula>""</formula>
    </cfRule>
  </conditionalFormatting>
  <conditionalFormatting sqref="J235">
    <cfRule type="cellIs" dxfId="26" priority="17" stopIfTrue="1" operator="notEqual">
      <formula>""</formula>
    </cfRule>
  </conditionalFormatting>
  <conditionalFormatting sqref="E236">
    <cfRule type="cellIs" dxfId="25" priority="16" stopIfTrue="1" operator="notEqual">
      <formula>""</formula>
    </cfRule>
  </conditionalFormatting>
  <conditionalFormatting sqref="F236">
    <cfRule type="cellIs" dxfId="24" priority="15" stopIfTrue="1" operator="notEqual">
      <formula>""</formula>
    </cfRule>
  </conditionalFormatting>
  <conditionalFormatting sqref="G236">
    <cfRule type="cellIs" dxfId="23" priority="14" stopIfTrue="1" operator="notEqual">
      <formula>""</formula>
    </cfRule>
  </conditionalFormatting>
  <conditionalFormatting sqref="J236">
    <cfRule type="cellIs" dxfId="22" priority="13" stopIfTrue="1" operator="notEqual">
      <formula>""</formula>
    </cfRule>
  </conditionalFormatting>
  <conditionalFormatting sqref="E240">
    <cfRule type="cellIs" dxfId="21" priority="12" stopIfTrue="1" operator="notEqual">
      <formula>""</formula>
    </cfRule>
  </conditionalFormatting>
  <conditionalFormatting sqref="F240">
    <cfRule type="cellIs" dxfId="20" priority="11" stopIfTrue="1" operator="notEqual">
      <formula>""</formula>
    </cfRule>
  </conditionalFormatting>
  <conditionalFormatting sqref="G240">
    <cfRule type="cellIs" dxfId="19" priority="10" stopIfTrue="1" operator="notEqual">
      <formula>""</formula>
    </cfRule>
  </conditionalFormatting>
  <conditionalFormatting sqref="J240">
    <cfRule type="cellIs" dxfId="18" priority="9" stopIfTrue="1" operator="notEqual">
      <formula>""</formula>
    </cfRule>
  </conditionalFormatting>
  <conditionalFormatting sqref="E250">
    <cfRule type="cellIs" dxfId="17" priority="8" stopIfTrue="1" operator="notEqual">
      <formula>""</formula>
    </cfRule>
  </conditionalFormatting>
  <conditionalFormatting sqref="F250">
    <cfRule type="cellIs" dxfId="16" priority="7" stopIfTrue="1" operator="notEqual">
      <formula>""</formula>
    </cfRule>
  </conditionalFormatting>
  <conditionalFormatting sqref="G250">
    <cfRule type="cellIs" dxfId="15" priority="6" stopIfTrue="1" operator="notEqual">
      <formula>""</formula>
    </cfRule>
  </conditionalFormatting>
  <conditionalFormatting sqref="J250">
    <cfRule type="cellIs" dxfId="14" priority="5" stopIfTrue="1" operator="notEqual">
      <formula>""</formula>
    </cfRule>
  </conditionalFormatting>
  <conditionalFormatting sqref="E265">
    <cfRule type="cellIs" dxfId="13" priority="4" stopIfTrue="1" operator="notEqual">
      <formula>""</formula>
    </cfRule>
  </conditionalFormatting>
  <conditionalFormatting sqref="F265">
    <cfRule type="cellIs" dxfId="12" priority="3" stopIfTrue="1" operator="notEqual">
      <formula>""</formula>
    </cfRule>
  </conditionalFormatting>
  <conditionalFormatting sqref="G265">
    <cfRule type="cellIs" dxfId="11" priority="2" stopIfTrue="1" operator="notEqual">
      <formula>""</formula>
    </cfRule>
  </conditionalFormatting>
  <conditionalFormatting sqref="J265">
    <cfRule type="cellIs" dxfId="10" priority="1" stopIfTrue="1" operator="notEqual">
      <formula>""</formula>
    </cfRule>
  </conditionalFormatting>
  <dataValidations count="1">
    <dataValidation type="custom" allowBlank="1" showInputMessage="1" showErrorMessage="1" errorTitle="Attenzione" error="Importo con solo 2 (due) posizioni decimali!!!" sqref="A19:A20 F21:G23 F29:G44 F54:G59 A106:A108 A250 A67 A60 A53 A45 A28 A271 A86 A24 A136 A102 A119 A126 F237:G239 A139 A150 F61:G66 A168 F140:G149 A302:A376 F120:G125 F263:G264 A265 F46:G52 A280 A269 F109:G118 F138:G138 F230:G233 A171:A226 A283:A298 F103:G105 F25:G27 F301:G65537 F127:G136 F151:G168 F170:G227 F266:G269 F272:G280 F282:G299 A253:A261 F251:G261 F68:G86 F88:G101 F241:G248 A229:A248" xr:uid="{00000000-0002-0000-0200-000000000000}">
      <formula1>A19=ROUND(A19,2)</formula1>
    </dataValidation>
  </dataValidations>
  <pageMargins left="0.25" right="0.25" top="0.75" bottom="0.75" header="0.3" footer="0.3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5"/>
  <sheetViews>
    <sheetView zoomScaleNormal="100" workbookViewId="0">
      <selection activeCell="F21" sqref="F21:G21"/>
    </sheetView>
  </sheetViews>
  <sheetFormatPr defaultColWidth="11.42578125" defaultRowHeight="12.75" x14ac:dyDescent="0.2"/>
  <cols>
    <col min="1" max="1" width="5.5703125" style="8" customWidth="1"/>
    <col min="2" max="2" width="13" style="44" customWidth="1"/>
    <col min="3" max="3" width="2.140625" style="74" bestFit="1" customWidth="1"/>
    <col min="4" max="4" width="57.7109375" style="44" customWidth="1"/>
    <col min="5" max="5" width="16.7109375" style="44" customWidth="1"/>
    <col min="6" max="6" width="15" style="62" customWidth="1"/>
    <col min="7" max="7" width="17" style="61" customWidth="1"/>
    <col min="8" max="8" width="17" style="8" customWidth="1"/>
    <col min="9" max="11" width="11.42578125" style="8" customWidth="1"/>
    <col min="12" max="12" width="12.42578125" style="8" bestFit="1" customWidth="1"/>
    <col min="13" max="16384" width="11.42578125" style="8"/>
  </cols>
  <sheetData>
    <row r="1" spans="1:13" ht="15" x14ac:dyDescent="0.25">
      <c r="A1" s="195" t="s">
        <v>259</v>
      </c>
      <c r="B1" s="196"/>
      <c r="C1" s="196"/>
      <c r="D1" s="196"/>
      <c r="E1" s="196"/>
      <c r="F1" s="196"/>
      <c r="G1" s="196"/>
      <c r="H1" s="196"/>
      <c r="I1" s="197"/>
      <c r="J1" s="37"/>
    </row>
    <row r="2" spans="1:13" ht="15" x14ac:dyDescent="0.25">
      <c r="A2" s="198" t="s">
        <v>1004</v>
      </c>
      <c r="B2" s="155"/>
      <c r="C2" s="155"/>
      <c r="D2" s="155"/>
      <c r="E2" s="155"/>
      <c r="F2" s="155"/>
      <c r="G2" s="155"/>
      <c r="H2" s="155"/>
      <c r="I2" s="156"/>
      <c r="J2" s="37"/>
    </row>
    <row r="3" spans="1:13" x14ac:dyDescent="0.2">
      <c r="F3" s="44"/>
      <c r="G3" s="44"/>
    </row>
    <row r="4" spans="1:13" x14ac:dyDescent="0.2">
      <c r="A4" s="44"/>
      <c r="F4" s="44"/>
      <c r="G4" s="44"/>
    </row>
    <row r="5" spans="1:13" x14ac:dyDescent="0.2">
      <c r="A5" s="44"/>
      <c r="F5" s="44"/>
      <c r="G5" s="44"/>
    </row>
    <row r="6" spans="1:13" ht="15" x14ac:dyDescent="0.2">
      <c r="A6" s="40"/>
      <c r="B6" s="40"/>
      <c r="C6" s="75"/>
      <c r="D6" s="199" t="s">
        <v>997</v>
      </c>
      <c r="E6" s="200"/>
      <c r="F6" s="200"/>
      <c r="G6" s="200"/>
      <c r="H6" s="201"/>
    </row>
    <row r="7" spans="1:13" x14ac:dyDescent="0.2">
      <c r="A7" s="44"/>
      <c r="F7" s="44"/>
      <c r="G7" s="44"/>
      <c r="H7" s="44"/>
    </row>
    <row r="8" spans="1:13" x14ac:dyDescent="0.2">
      <c r="A8" s="40"/>
      <c r="B8" s="40"/>
      <c r="C8" s="75"/>
      <c r="D8" s="177" t="s">
        <v>1005</v>
      </c>
      <c r="E8" s="178"/>
      <c r="F8" s="178"/>
      <c r="G8" s="179"/>
      <c r="H8" s="45">
        <f>SUM($H$16:$H$9845)</f>
        <v>128019.58</v>
      </c>
    </row>
    <row r="9" spans="1:13" x14ac:dyDescent="0.2">
      <c r="F9" s="44"/>
      <c r="G9" s="44"/>
    </row>
    <row r="10" spans="1:13" x14ac:dyDescent="0.2">
      <c r="F10" s="44"/>
      <c r="G10" s="44"/>
    </row>
    <row r="11" spans="1:13" x14ac:dyDescent="0.2">
      <c r="F11" s="44"/>
      <c r="G11" s="76"/>
      <c r="H11" s="44"/>
    </row>
    <row r="12" spans="1:13" x14ac:dyDescent="0.2">
      <c r="F12" s="44"/>
      <c r="G12" s="76"/>
      <c r="H12" s="77"/>
    </row>
    <row r="13" spans="1:13" x14ac:dyDescent="0.2">
      <c r="A13" s="44"/>
      <c r="F13" s="44"/>
      <c r="G13" s="44"/>
    </row>
    <row r="14" spans="1:13" ht="15" x14ac:dyDescent="0.25">
      <c r="A14" s="47"/>
      <c r="B14" s="202" t="s">
        <v>1031</v>
      </c>
      <c r="C14" s="202"/>
      <c r="D14" s="202"/>
      <c r="E14" s="93"/>
      <c r="F14" s="93"/>
      <c r="G14" s="93"/>
    </row>
    <row r="15" spans="1:13" ht="87" customHeight="1" x14ac:dyDescent="0.2">
      <c r="A15" s="48" t="s">
        <v>928</v>
      </c>
      <c r="B15" s="48" t="s">
        <v>1001</v>
      </c>
      <c r="C15" s="48" t="s">
        <v>243</v>
      </c>
      <c r="D15" s="49" t="s">
        <v>600</v>
      </c>
      <c r="E15" s="48" t="s">
        <v>1002</v>
      </c>
      <c r="F15" s="48" t="s">
        <v>598</v>
      </c>
      <c r="G15" s="48" t="s">
        <v>599</v>
      </c>
      <c r="H15" s="48" t="s">
        <v>926</v>
      </c>
      <c r="I15" s="51" t="s">
        <v>1003</v>
      </c>
      <c r="L15" s="78"/>
      <c r="M15" s="79"/>
    </row>
    <row r="16" spans="1:13" ht="24" x14ac:dyDescent="0.2">
      <c r="A16" s="72">
        <v>1</v>
      </c>
      <c r="B16" s="71" t="s">
        <v>270</v>
      </c>
      <c r="C16" s="58" t="s">
        <v>243</v>
      </c>
      <c r="D16" s="70" t="s">
        <v>932</v>
      </c>
      <c r="E16" s="72" t="s">
        <v>1035</v>
      </c>
      <c r="F16" s="71">
        <v>1</v>
      </c>
      <c r="G16" s="55">
        <v>23917.61</v>
      </c>
      <c r="H16" s="53">
        <f>+IF(AND(F16="",G16=""),"",ROUND(F16*G16,2))</f>
        <v>23917.61</v>
      </c>
      <c r="I16" s="60"/>
      <c r="J16" s="80"/>
    </row>
    <row r="17" spans="1:12" ht="24" x14ac:dyDescent="0.2">
      <c r="A17" s="69">
        <v>2</v>
      </c>
      <c r="B17" s="68" t="s">
        <v>933</v>
      </c>
      <c r="C17" s="68"/>
      <c r="D17" s="67" t="s">
        <v>934</v>
      </c>
      <c r="E17" s="66" t="s">
        <v>453</v>
      </c>
      <c r="F17" s="55">
        <v>1125</v>
      </c>
      <c r="G17" s="55">
        <v>9.15</v>
      </c>
      <c r="H17" s="53">
        <f t="shared" ref="H17:H45" si="0">+IF(AND(F17="",G17=""),"",ROUND(F17*G17,2))</f>
        <v>10293.75</v>
      </c>
      <c r="I17" s="60"/>
      <c r="J17" s="80"/>
    </row>
    <row r="18" spans="1:12" ht="36" x14ac:dyDescent="0.2">
      <c r="A18" s="69">
        <v>3</v>
      </c>
      <c r="B18" s="68" t="s">
        <v>935</v>
      </c>
      <c r="C18" s="68"/>
      <c r="D18" s="67" t="s">
        <v>936</v>
      </c>
      <c r="E18" s="66" t="s">
        <v>1036</v>
      </c>
      <c r="F18" s="55">
        <v>101250</v>
      </c>
      <c r="G18" s="55">
        <v>0.14000000000000001</v>
      </c>
      <c r="H18" s="53">
        <f t="shared" si="0"/>
        <v>14175</v>
      </c>
      <c r="I18" s="60"/>
      <c r="J18" s="80"/>
      <c r="L18" s="82"/>
    </row>
    <row r="19" spans="1:12" ht="48" x14ac:dyDescent="0.2">
      <c r="A19" s="69">
        <v>4</v>
      </c>
      <c r="B19" s="68" t="s">
        <v>937</v>
      </c>
      <c r="C19" s="68"/>
      <c r="D19" s="67" t="s">
        <v>938</v>
      </c>
      <c r="E19" s="66" t="s">
        <v>456</v>
      </c>
      <c r="F19" s="55">
        <v>45</v>
      </c>
      <c r="G19" s="55">
        <v>14.96</v>
      </c>
      <c r="H19" s="53">
        <f t="shared" si="0"/>
        <v>673.2</v>
      </c>
      <c r="I19" s="60"/>
      <c r="J19" s="80"/>
    </row>
    <row r="20" spans="1:12" ht="48" x14ac:dyDescent="0.2">
      <c r="A20" s="69">
        <v>5</v>
      </c>
      <c r="B20" s="68" t="s">
        <v>939</v>
      </c>
      <c r="C20" s="68"/>
      <c r="D20" s="67" t="s">
        <v>940</v>
      </c>
      <c r="E20" s="66" t="s">
        <v>1037</v>
      </c>
      <c r="F20" s="55">
        <v>4050</v>
      </c>
      <c r="G20" s="55">
        <v>1.1200000000000001</v>
      </c>
      <c r="H20" s="53">
        <f t="shared" si="0"/>
        <v>4536</v>
      </c>
      <c r="I20" s="60"/>
      <c r="J20" s="80"/>
    </row>
    <row r="21" spans="1:12" ht="24" x14ac:dyDescent="0.2">
      <c r="A21" s="69">
        <v>6</v>
      </c>
      <c r="B21" s="68" t="s">
        <v>941</v>
      </c>
      <c r="C21" s="68"/>
      <c r="D21" s="67" t="s">
        <v>942</v>
      </c>
      <c r="E21" s="66" t="s">
        <v>456</v>
      </c>
      <c r="F21" s="55">
        <v>18</v>
      </c>
      <c r="G21" s="55">
        <v>8.68</v>
      </c>
      <c r="H21" s="53">
        <f t="shared" si="0"/>
        <v>156.24</v>
      </c>
      <c r="I21" s="60"/>
      <c r="J21" s="80"/>
    </row>
    <row r="22" spans="1:12" ht="24" x14ac:dyDescent="0.2">
      <c r="A22" s="69">
        <v>7</v>
      </c>
      <c r="B22" s="68" t="s">
        <v>943</v>
      </c>
      <c r="C22" s="68"/>
      <c r="D22" s="67" t="s">
        <v>944</v>
      </c>
      <c r="E22" s="66" t="s">
        <v>1037</v>
      </c>
      <c r="F22" s="55">
        <v>1620</v>
      </c>
      <c r="G22" s="55">
        <v>1.1200000000000001</v>
      </c>
      <c r="H22" s="53">
        <f t="shared" si="0"/>
        <v>1814.4</v>
      </c>
      <c r="I22" s="60"/>
      <c r="J22" s="80"/>
      <c r="L22" s="82"/>
    </row>
    <row r="23" spans="1:12" ht="48" x14ac:dyDescent="0.2">
      <c r="A23" s="69">
        <v>8</v>
      </c>
      <c r="B23" s="68" t="s">
        <v>945</v>
      </c>
      <c r="C23" s="68"/>
      <c r="D23" s="67" t="s">
        <v>946</v>
      </c>
      <c r="E23" s="66" t="s">
        <v>453</v>
      </c>
      <c r="F23" s="55">
        <v>750</v>
      </c>
      <c r="G23" s="55">
        <v>18.13</v>
      </c>
      <c r="H23" s="53">
        <f t="shared" si="0"/>
        <v>13597.5</v>
      </c>
      <c r="I23" s="60"/>
      <c r="J23" s="80"/>
      <c r="L23" s="81"/>
    </row>
    <row r="24" spans="1:12" ht="36" x14ac:dyDescent="0.2">
      <c r="A24" s="69">
        <v>9</v>
      </c>
      <c r="B24" s="68" t="s">
        <v>947</v>
      </c>
      <c r="C24" s="68"/>
      <c r="D24" s="67" t="s">
        <v>948</v>
      </c>
      <c r="E24" s="66" t="s">
        <v>1039</v>
      </c>
      <c r="F24" s="55">
        <v>3000</v>
      </c>
      <c r="G24" s="55">
        <v>1.1599999999999999</v>
      </c>
      <c r="H24" s="53">
        <f t="shared" si="0"/>
        <v>3480</v>
      </c>
      <c r="I24" s="60"/>
      <c r="J24" s="80"/>
      <c r="L24" s="82"/>
    </row>
    <row r="25" spans="1:12" ht="60" x14ac:dyDescent="0.2">
      <c r="A25" s="69">
        <v>10</v>
      </c>
      <c r="B25" s="68" t="s">
        <v>945</v>
      </c>
      <c r="C25" s="68"/>
      <c r="D25" s="67" t="s">
        <v>949</v>
      </c>
      <c r="E25" s="66" t="s">
        <v>453</v>
      </c>
      <c r="F25" s="55">
        <v>200</v>
      </c>
      <c r="G25" s="55">
        <v>18.13</v>
      </c>
      <c r="H25" s="53">
        <f t="shared" si="0"/>
        <v>3626</v>
      </c>
      <c r="I25" s="60"/>
      <c r="J25" s="80"/>
    </row>
    <row r="26" spans="1:12" ht="48" x14ac:dyDescent="0.2">
      <c r="A26" s="69">
        <v>11</v>
      </c>
      <c r="B26" s="68" t="s">
        <v>947</v>
      </c>
      <c r="C26" s="65"/>
      <c r="D26" s="67" t="s">
        <v>950</v>
      </c>
      <c r="E26" s="66" t="s">
        <v>1039</v>
      </c>
      <c r="F26" s="55">
        <v>5600</v>
      </c>
      <c r="G26" s="55">
        <v>1.1599999999999999</v>
      </c>
      <c r="H26" s="53">
        <f t="shared" si="0"/>
        <v>6496</v>
      </c>
      <c r="I26" s="60"/>
      <c r="J26" s="80"/>
    </row>
    <row r="27" spans="1:12" ht="36" x14ac:dyDescent="0.2">
      <c r="A27" s="69">
        <v>12</v>
      </c>
      <c r="B27" s="68" t="s">
        <v>951</v>
      </c>
      <c r="C27" s="65"/>
      <c r="D27" s="67" t="s">
        <v>952</v>
      </c>
      <c r="E27" s="66" t="s">
        <v>453</v>
      </c>
      <c r="F27" s="55">
        <v>20</v>
      </c>
      <c r="G27" s="55">
        <v>6.35</v>
      </c>
      <c r="H27" s="53">
        <f t="shared" si="0"/>
        <v>127</v>
      </c>
      <c r="I27" s="64"/>
      <c r="J27" s="80"/>
    </row>
    <row r="28" spans="1:12" ht="36" x14ac:dyDescent="0.2">
      <c r="A28" s="69">
        <v>13</v>
      </c>
      <c r="B28" s="68" t="s">
        <v>953</v>
      </c>
      <c r="C28" s="65"/>
      <c r="D28" s="67" t="s">
        <v>954</v>
      </c>
      <c r="E28" s="66" t="s">
        <v>1039</v>
      </c>
      <c r="F28" s="55">
        <v>560</v>
      </c>
      <c r="G28" s="55">
        <v>2.2999999999999998</v>
      </c>
      <c r="H28" s="53">
        <f t="shared" si="0"/>
        <v>1288</v>
      </c>
      <c r="I28" s="60"/>
      <c r="J28" s="80"/>
      <c r="L28" s="82"/>
    </row>
    <row r="29" spans="1:12" ht="24" x14ac:dyDescent="0.2">
      <c r="A29" s="69">
        <v>14</v>
      </c>
      <c r="B29" s="68" t="s">
        <v>955</v>
      </c>
      <c r="C29" s="65"/>
      <c r="D29" s="67" t="s">
        <v>956</v>
      </c>
      <c r="E29" s="17" t="s">
        <v>925</v>
      </c>
      <c r="F29" s="55">
        <v>145</v>
      </c>
      <c r="G29" s="55">
        <v>1.5</v>
      </c>
      <c r="H29" s="53">
        <f t="shared" si="0"/>
        <v>217.5</v>
      </c>
      <c r="I29" s="60"/>
      <c r="J29" s="80"/>
      <c r="L29" s="81"/>
    </row>
    <row r="30" spans="1:12" ht="36" x14ac:dyDescent="0.2">
      <c r="A30" s="69">
        <v>15</v>
      </c>
      <c r="B30" s="68" t="s">
        <v>957</v>
      </c>
      <c r="C30" s="65"/>
      <c r="D30" s="67" t="s">
        <v>958</v>
      </c>
      <c r="E30" s="17" t="s">
        <v>925</v>
      </c>
      <c r="F30" s="55">
        <v>6</v>
      </c>
      <c r="G30" s="55">
        <v>307.89999999999998</v>
      </c>
      <c r="H30" s="53">
        <f t="shared" si="0"/>
        <v>1847.4</v>
      </c>
      <c r="I30" s="60"/>
      <c r="J30" s="80"/>
      <c r="L30" s="82"/>
    </row>
    <row r="31" spans="1:12" ht="36" x14ac:dyDescent="0.2">
      <c r="A31" s="69">
        <v>16</v>
      </c>
      <c r="B31" s="68" t="s">
        <v>959</v>
      </c>
      <c r="C31" s="65"/>
      <c r="D31" s="67" t="s">
        <v>960</v>
      </c>
      <c r="E31" s="66" t="s">
        <v>1038</v>
      </c>
      <c r="F31" s="55">
        <v>720</v>
      </c>
      <c r="G31" s="55">
        <v>7.33</v>
      </c>
      <c r="H31" s="53">
        <f t="shared" si="0"/>
        <v>5277.6</v>
      </c>
      <c r="I31" s="60"/>
      <c r="J31" s="80"/>
    </row>
    <row r="32" spans="1:12" ht="37.5" customHeight="1" x14ac:dyDescent="0.2">
      <c r="A32" s="69">
        <v>17</v>
      </c>
      <c r="B32" s="68" t="s">
        <v>961</v>
      </c>
      <c r="C32" s="65"/>
      <c r="D32" s="67" t="s">
        <v>979</v>
      </c>
      <c r="E32" s="17" t="s">
        <v>925</v>
      </c>
      <c r="F32" s="55">
        <v>6</v>
      </c>
      <c r="G32" s="55">
        <v>307.89999999999998</v>
      </c>
      <c r="H32" s="53">
        <f t="shared" si="0"/>
        <v>1847.4</v>
      </c>
      <c r="I32" s="60"/>
      <c r="J32" s="80"/>
    </row>
    <row r="33" spans="1:12" ht="38.25" customHeight="1" x14ac:dyDescent="0.2">
      <c r="A33" s="69">
        <v>18</v>
      </c>
      <c r="B33" s="68" t="s">
        <v>962</v>
      </c>
      <c r="C33" s="65"/>
      <c r="D33" s="73" t="s">
        <v>977</v>
      </c>
      <c r="E33" s="66" t="s">
        <v>1038</v>
      </c>
      <c r="F33" s="55">
        <v>720</v>
      </c>
      <c r="G33" s="55">
        <v>7.3</v>
      </c>
      <c r="H33" s="53">
        <f t="shared" si="0"/>
        <v>5256</v>
      </c>
      <c r="I33" s="64"/>
      <c r="J33" s="80"/>
    </row>
    <row r="34" spans="1:12" ht="36" x14ac:dyDescent="0.2">
      <c r="A34" s="69">
        <v>19</v>
      </c>
      <c r="B34" s="68" t="s">
        <v>963</v>
      </c>
      <c r="C34" s="65"/>
      <c r="D34" s="67" t="s">
        <v>964</v>
      </c>
      <c r="E34" s="17" t="s">
        <v>925</v>
      </c>
      <c r="F34" s="55">
        <v>3</v>
      </c>
      <c r="G34" s="55">
        <v>350</v>
      </c>
      <c r="H34" s="53">
        <f t="shared" si="0"/>
        <v>1050</v>
      </c>
      <c r="I34" s="60"/>
      <c r="J34" s="80"/>
      <c r="L34" s="82"/>
    </row>
    <row r="35" spans="1:12" ht="36" x14ac:dyDescent="0.2">
      <c r="A35" s="69">
        <v>20</v>
      </c>
      <c r="B35" s="68" t="s">
        <v>965</v>
      </c>
      <c r="C35" s="65"/>
      <c r="D35" s="67" t="s">
        <v>966</v>
      </c>
      <c r="E35" s="66" t="s">
        <v>1038</v>
      </c>
      <c r="F35" s="55">
        <v>360</v>
      </c>
      <c r="G35" s="55">
        <v>7.33</v>
      </c>
      <c r="H35" s="53">
        <f t="shared" si="0"/>
        <v>2638.8</v>
      </c>
      <c r="I35" s="60"/>
      <c r="J35" s="80"/>
      <c r="L35" s="81"/>
    </row>
    <row r="36" spans="1:12" ht="36" x14ac:dyDescent="0.2">
      <c r="A36" s="69">
        <v>21</v>
      </c>
      <c r="B36" s="68" t="s">
        <v>967</v>
      </c>
      <c r="C36" s="65"/>
      <c r="D36" s="67" t="s">
        <v>968</v>
      </c>
      <c r="E36" s="17" t="s">
        <v>925</v>
      </c>
      <c r="F36" s="55">
        <v>6</v>
      </c>
      <c r="G36" s="55">
        <v>257.41000000000003</v>
      </c>
      <c r="H36" s="53">
        <f t="shared" si="0"/>
        <v>1544.46</v>
      </c>
      <c r="I36" s="60"/>
      <c r="J36" s="80"/>
      <c r="L36" s="82"/>
    </row>
    <row r="37" spans="1:12" ht="48" x14ac:dyDescent="0.2">
      <c r="A37" s="69">
        <v>22</v>
      </c>
      <c r="B37" s="68" t="s">
        <v>967</v>
      </c>
      <c r="C37" s="65"/>
      <c r="D37" s="67" t="s">
        <v>969</v>
      </c>
      <c r="E37" s="66" t="s">
        <v>1038</v>
      </c>
      <c r="F37" s="55">
        <v>720</v>
      </c>
      <c r="G37" s="55">
        <v>8.2200000000000006</v>
      </c>
      <c r="H37" s="53">
        <f t="shared" si="0"/>
        <v>5918.4</v>
      </c>
      <c r="I37" s="60"/>
      <c r="J37" s="80"/>
    </row>
    <row r="38" spans="1:12" ht="24" x14ac:dyDescent="0.2">
      <c r="A38" s="69">
        <v>23</v>
      </c>
      <c r="B38" s="68" t="s">
        <v>970</v>
      </c>
      <c r="C38" s="65"/>
      <c r="D38" s="67" t="s">
        <v>971</v>
      </c>
      <c r="E38" s="66" t="s">
        <v>1038</v>
      </c>
      <c r="F38" s="55">
        <v>2</v>
      </c>
      <c r="G38" s="55">
        <v>287.11</v>
      </c>
      <c r="H38" s="53">
        <f t="shared" si="0"/>
        <v>574.22</v>
      </c>
      <c r="I38" s="64"/>
      <c r="J38" s="80"/>
    </row>
    <row r="39" spans="1:12" ht="36" x14ac:dyDescent="0.2">
      <c r="A39" s="69">
        <v>24</v>
      </c>
      <c r="B39" s="68" t="s">
        <v>972</v>
      </c>
      <c r="C39" s="65"/>
      <c r="D39" s="67" t="s">
        <v>973</v>
      </c>
      <c r="E39" s="66" t="s">
        <v>456</v>
      </c>
      <c r="F39" s="55">
        <v>30</v>
      </c>
      <c r="G39" s="55">
        <v>5.57</v>
      </c>
      <c r="H39" s="53">
        <f t="shared" si="0"/>
        <v>167.1</v>
      </c>
      <c r="I39" s="60"/>
      <c r="J39" s="80"/>
      <c r="L39" s="82"/>
    </row>
    <row r="40" spans="1:12" ht="36" x14ac:dyDescent="0.2">
      <c r="A40" s="69">
        <v>25</v>
      </c>
      <c r="B40" s="68" t="s">
        <v>974</v>
      </c>
      <c r="C40" s="65"/>
      <c r="D40" s="67" t="s">
        <v>976</v>
      </c>
      <c r="E40" s="66" t="s">
        <v>453</v>
      </c>
      <c r="F40" s="55">
        <v>50</v>
      </c>
      <c r="G40" s="55">
        <v>50</v>
      </c>
      <c r="H40" s="53">
        <f t="shared" si="0"/>
        <v>2500</v>
      </c>
      <c r="I40" s="60"/>
      <c r="J40" s="80"/>
      <c r="L40" s="81"/>
    </row>
    <row r="41" spans="1:12" ht="132" x14ac:dyDescent="0.2">
      <c r="A41" s="69">
        <v>26</v>
      </c>
      <c r="B41" s="68" t="s">
        <v>975</v>
      </c>
      <c r="C41" s="65"/>
      <c r="D41" s="67" t="s">
        <v>978</v>
      </c>
      <c r="E41" s="66" t="s">
        <v>1034</v>
      </c>
      <c r="F41" s="55">
        <v>3</v>
      </c>
      <c r="G41" s="55">
        <v>5000</v>
      </c>
      <c r="H41" s="53">
        <f t="shared" si="0"/>
        <v>15000</v>
      </c>
      <c r="I41" s="60"/>
      <c r="J41" s="80"/>
      <c r="L41" s="82"/>
    </row>
    <row r="42" spans="1:12" x14ac:dyDescent="0.2">
      <c r="A42" s="69"/>
      <c r="B42" s="68"/>
      <c r="C42" s="65"/>
      <c r="D42" s="67"/>
      <c r="E42" s="66"/>
      <c r="F42" s="55"/>
      <c r="G42" s="55"/>
      <c r="H42" s="53"/>
      <c r="I42" s="60"/>
      <c r="J42" s="80"/>
      <c r="L42" s="82"/>
    </row>
    <row r="43" spans="1:12" x14ac:dyDescent="0.2">
      <c r="A43" s="69"/>
      <c r="B43" s="68"/>
      <c r="C43" s="65"/>
      <c r="D43" s="67"/>
      <c r="E43" s="66"/>
      <c r="F43" s="55"/>
      <c r="G43" s="55"/>
      <c r="H43" s="53"/>
      <c r="I43" s="60"/>
      <c r="J43" s="80"/>
      <c r="L43" s="82"/>
    </row>
    <row r="44" spans="1:12" x14ac:dyDescent="0.2">
      <c r="A44" s="69"/>
      <c r="B44" s="68"/>
      <c r="C44" s="65"/>
      <c r="D44" s="67"/>
      <c r="E44" s="66"/>
      <c r="F44" s="55"/>
      <c r="G44" s="55"/>
      <c r="H44" s="53"/>
      <c r="I44" s="60"/>
      <c r="J44" s="80"/>
      <c r="L44" s="82"/>
    </row>
    <row r="45" spans="1:12" x14ac:dyDescent="0.2">
      <c r="A45" s="69" t="str">
        <f t="shared" ref="A45" ca="1" si="1">+IF(NOT(ISBLANK(INDIRECT("e"&amp;ROW()))),MAX(INDIRECT("a$14:A"&amp;ROW()-1))+1,"")</f>
        <v/>
      </c>
      <c r="B45" s="68"/>
      <c r="C45" s="65"/>
      <c r="D45" s="67"/>
      <c r="E45" s="66"/>
      <c r="F45" s="55"/>
      <c r="G45" s="55"/>
      <c r="H45" s="53" t="str">
        <f t="shared" si="0"/>
        <v/>
      </c>
      <c r="I45" s="60"/>
      <c r="J45" s="80"/>
    </row>
  </sheetData>
  <sheetProtection algorithmName="SHA-512" hashValue="LT43zA75lnOgdtIIIOyaJ8ud3yDTudJAdICVroDqqSRXMHtSWLvKST20ZkhRMiRs28lCm3daflg5XnICprwlVQ==" saltValue="TXSbPUDsVmn1ol1rSOyStQ==" spinCount="100000" sheet="1" objects="1" scenarios="1"/>
  <mergeCells count="5">
    <mergeCell ref="A1:I1"/>
    <mergeCell ref="D8:G8"/>
    <mergeCell ref="A2:I2"/>
    <mergeCell ref="D6:H6"/>
    <mergeCell ref="B14:D14"/>
  </mergeCells>
  <conditionalFormatting sqref="I28:I32 I34:I37 I39:I45 I16:I26 F16:G45 B31:E31 B29:D30 B33:E33 B32:D32 B35:E35 B34:D34 B37:E45 B36:D36 B17:E28">
    <cfRule type="cellIs" dxfId="9" priority="12" stopIfTrue="1" operator="notEqual">
      <formula>""</formula>
    </cfRule>
  </conditionalFormatting>
  <conditionalFormatting sqref="B16:E16">
    <cfRule type="cellIs" dxfId="8" priority="11" stopIfTrue="1" operator="notEqual">
      <formula>""</formula>
    </cfRule>
  </conditionalFormatting>
  <conditionalFormatting sqref="H8">
    <cfRule type="cellIs" dxfId="7" priority="87" stopIfTrue="1" operator="equal">
      <formula>0</formula>
    </cfRule>
    <cfRule type="cellIs" dxfId="6" priority="88" stopIfTrue="1" operator="lessThan">
      <formula>#REF!</formula>
    </cfRule>
    <cfRule type="cellIs" dxfId="5" priority="89" stopIfTrue="1" operator="greaterThanOrEqual">
      <formula>#REF!</formula>
    </cfRule>
  </conditionalFormatting>
  <conditionalFormatting sqref="E29">
    <cfRule type="cellIs" dxfId="4" priority="5" stopIfTrue="1" operator="notEqual">
      <formula>""</formula>
    </cfRule>
  </conditionalFormatting>
  <conditionalFormatting sqref="E30">
    <cfRule type="cellIs" dxfId="3" priority="4" stopIfTrue="1" operator="notEqual">
      <formula>""</formula>
    </cfRule>
  </conditionalFormatting>
  <conditionalFormatting sqref="E32">
    <cfRule type="cellIs" dxfId="2" priority="3" stopIfTrue="1" operator="notEqual">
      <formula>""</formula>
    </cfRule>
  </conditionalFormatting>
  <conditionalFormatting sqref="E34">
    <cfRule type="cellIs" dxfId="1" priority="2" stopIfTrue="1" operator="notEqual">
      <formula>""</formula>
    </cfRule>
  </conditionalFormatting>
  <conditionalFormatting sqref="E36">
    <cfRule type="cellIs" dxfId="0" priority="1" stopIfTrue="1" operator="notEqual">
      <formula>""</formula>
    </cfRule>
  </conditionalFormatting>
  <dataValidations count="1">
    <dataValidation type="custom" allowBlank="1" showInputMessage="1" showErrorMessage="1" errorTitle="Attenzione!" error="Importo con solo 2 (due) posizioni decimali!!!" sqref="F16:G65383" xr:uid="{00000000-0002-0000-0300-000000000000}">
      <formula1>F16=ROUND(F16,2)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G118"/>
  <sheetViews>
    <sheetView topLeftCell="A2" workbookViewId="0">
      <selection activeCell="E26" sqref="E26"/>
    </sheetView>
  </sheetViews>
  <sheetFormatPr defaultColWidth="11.42578125" defaultRowHeight="12.75" x14ac:dyDescent="0.2"/>
  <cols>
    <col min="1" max="1" width="21.7109375" style="1" customWidth="1"/>
    <col min="2" max="2" width="23.42578125" style="1" customWidth="1"/>
    <col min="3" max="5" width="11.42578125" style="1" customWidth="1"/>
    <col min="6" max="6" width="45.28515625" style="1" bestFit="1" customWidth="1"/>
    <col min="7" max="7" width="49.28515625" style="1" bestFit="1" customWidth="1"/>
    <col min="8" max="16384" width="11.42578125" style="1"/>
  </cols>
  <sheetData>
    <row r="1" spans="1:7" ht="15.75" x14ac:dyDescent="0.2">
      <c r="A1" s="3" t="s">
        <v>209</v>
      </c>
      <c r="B1" s="3" t="s">
        <v>0</v>
      </c>
    </row>
    <row r="2" spans="1:7" ht="15.75" x14ac:dyDescent="0.2">
      <c r="A2" s="4"/>
      <c r="B2" s="4"/>
    </row>
    <row r="3" spans="1:7" x14ac:dyDescent="0.2">
      <c r="A3" s="5" t="s">
        <v>7</v>
      </c>
      <c r="B3" s="5" t="s">
        <v>2</v>
      </c>
    </row>
    <row r="4" spans="1:7" x14ac:dyDescent="0.2">
      <c r="A4" s="6" t="s">
        <v>15</v>
      </c>
      <c r="B4" s="6" t="s">
        <v>5</v>
      </c>
    </row>
    <row r="5" spans="1:7" ht="15" x14ac:dyDescent="0.25">
      <c r="A5" s="6" t="s">
        <v>12</v>
      </c>
      <c r="B5" s="6" t="s">
        <v>8</v>
      </c>
      <c r="F5" s="2" t="s">
        <v>3</v>
      </c>
      <c r="G5" s="1" t="s">
        <v>23</v>
      </c>
    </row>
    <row r="6" spans="1:7" ht="15" x14ac:dyDescent="0.25">
      <c r="A6" s="6" t="s">
        <v>210</v>
      </c>
      <c r="B6" s="6" t="s">
        <v>211</v>
      </c>
      <c r="F6" s="2" t="s">
        <v>6</v>
      </c>
      <c r="G6" s="1" t="s">
        <v>26</v>
      </c>
    </row>
    <row r="7" spans="1:7" ht="15" x14ac:dyDescent="0.25">
      <c r="A7" s="6" t="s">
        <v>56</v>
      </c>
      <c r="B7" s="6" t="s">
        <v>13</v>
      </c>
      <c r="F7" s="2" t="s">
        <v>9</v>
      </c>
      <c r="G7" s="1" t="s">
        <v>29</v>
      </c>
    </row>
    <row r="8" spans="1:7" ht="15" x14ac:dyDescent="0.25">
      <c r="A8" s="6" t="s">
        <v>1</v>
      </c>
      <c r="B8" s="6" t="s">
        <v>16</v>
      </c>
      <c r="F8" s="2" t="s">
        <v>11</v>
      </c>
      <c r="G8" s="1" t="s">
        <v>32</v>
      </c>
    </row>
    <row r="9" spans="1:7" ht="15" x14ac:dyDescent="0.25">
      <c r="A9" s="6" t="s">
        <v>19</v>
      </c>
      <c r="B9" s="6" t="s">
        <v>18</v>
      </c>
      <c r="F9" s="2" t="s">
        <v>14</v>
      </c>
      <c r="G9" s="1" t="s">
        <v>35</v>
      </c>
    </row>
    <row r="10" spans="1:7" x14ac:dyDescent="0.2">
      <c r="A10" s="6" t="s">
        <v>21</v>
      </c>
      <c r="B10" s="6" t="s">
        <v>20</v>
      </c>
    </row>
    <row r="11" spans="1:7" x14ac:dyDescent="0.2">
      <c r="A11" s="6" t="s">
        <v>131</v>
      </c>
      <c r="B11" s="6" t="s">
        <v>22</v>
      </c>
    </row>
    <row r="12" spans="1:7" x14ac:dyDescent="0.2">
      <c r="A12" s="6" t="s">
        <v>27</v>
      </c>
      <c r="B12" s="6" t="s">
        <v>25</v>
      </c>
    </row>
    <row r="13" spans="1:7" x14ac:dyDescent="0.2">
      <c r="A13" s="6" t="s">
        <v>30</v>
      </c>
      <c r="B13" s="6" t="s">
        <v>28</v>
      </c>
    </row>
    <row r="14" spans="1:7" x14ac:dyDescent="0.2">
      <c r="A14" s="6" t="s">
        <v>24</v>
      </c>
      <c r="B14" s="6" t="s">
        <v>31</v>
      </c>
    </row>
    <row r="15" spans="1:7" x14ac:dyDescent="0.2">
      <c r="A15" s="6" t="s">
        <v>33</v>
      </c>
      <c r="B15" s="6" t="s">
        <v>34</v>
      </c>
    </row>
    <row r="16" spans="1:7" x14ac:dyDescent="0.2">
      <c r="A16" s="6" t="s">
        <v>72</v>
      </c>
      <c r="B16" s="6" t="s">
        <v>37</v>
      </c>
    </row>
    <row r="17" spans="1:2" x14ac:dyDescent="0.2">
      <c r="A17" s="6" t="s">
        <v>212</v>
      </c>
      <c r="B17" s="6" t="s">
        <v>213</v>
      </c>
    </row>
    <row r="18" spans="1:2" x14ac:dyDescent="0.2">
      <c r="A18" s="6" t="s">
        <v>48</v>
      </c>
      <c r="B18" s="6" t="s">
        <v>39</v>
      </c>
    </row>
    <row r="19" spans="1:2" x14ac:dyDescent="0.2">
      <c r="A19" s="6" t="s">
        <v>148</v>
      </c>
      <c r="B19" s="6" t="s">
        <v>40</v>
      </c>
    </row>
    <row r="20" spans="1:2" x14ac:dyDescent="0.2">
      <c r="A20" s="6" t="s">
        <v>65</v>
      </c>
      <c r="B20" s="6" t="s">
        <v>42</v>
      </c>
    </row>
    <row r="21" spans="1:2" x14ac:dyDescent="0.2">
      <c r="A21" s="6" t="s">
        <v>67</v>
      </c>
      <c r="B21" s="6" t="s">
        <v>43</v>
      </c>
    </row>
    <row r="22" spans="1:2" x14ac:dyDescent="0.2">
      <c r="A22" s="6" t="s">
        <v>184</v>
      </c>
      <c r="B22" s="6" t="s">
        <v>45</v>
      </c>
    </row>
    <row r="23" spans="1:2" x14ac:dyDescent="0.2">
      <c r="A23" s="6" t="s">
        <v>68</v>
      </c>
      <c r="B23" s="6" t="s">
        <v>47</v>
      </c>
    </row>
    <row r="24" spans="1:2" x14ac:dyDescent="0.2">
      <c r="A24" s="6" t="s">
        <v>70</v>
      </c>
      <c r="B24" s="6" t="s">
        <v>49</v>
      </c>
    </row>
    <row r="25" spans="1:2" x14ac:dyDescent="0.2">
      <c r="A25" s="6" t="s">
        <v>63</v>
      </c>
      <c r="B25" s="6" t="s">
        <v>51</v>
      </c>
    </row>
    <row r="26" spans="1:2" x14ac:dyDescent="0.2">
      <c r="A26" s="6" t="s">
        <v>214</v>
      </c>
      <c r="B26" s="6" t="s">
        <v>215</v>
      </c>
    </row>
    <row r="27" spans="1:2" x14ac:dyDescent="0.2">
      <c r="A27" s="6" t="s">
        <v>216</v>
      </c>
      <c r="B27" s="6" t="s">
        <v>217</v>
      </c>
    </row>
    <row r="28" spans="1:2" x14ac:dyDescent="0.2">
      <c r="A28" s="6" t="s">
        <v>218</v>
      </c>
      <c r="B28" s="6" t="s">
        <v>54</v>
      </c>
    </row>
    <row r="29" spans="1:2" x14ac:dyDescent="0.2">
      <c r="A29" s="6" t="s">
        <v>219</v>
      </c>
      <c r="B29" s="6" t="s">
        <v>220</v>
      </c>
    </row>
    <row r="30" spans="1:2" x14ac:dyDescent="0.2">
      <c r="A30" s="6" t="s">
        <v>180</v>
      </c>
      <c r="B30" s="6" t="s">
        <v>57</v>
      </c>
    </row>
    <row r="31" spans="1:2" x14ac:dyDescent="0.2">
      <c r="A31" s="6" t="s">
        <v>112</v>
      </c>
      <c r="B31" s="6" t="s">
        <v>59</v>
      </c>
    </row>
    <row r="32" spans="1:2" x14ac:dyDescent="0.2">
      <c r="A32" s="6" t="s">
        <v>122</v>
      </c>
      <c r="B32" s="6" t="s">
        <v>61</v>
      </c>
    </row>
    <row r="33" spans="1:2" x14ac:dyDescent="0.2">
      <c r="A33" s="6" t="s">
        <v>196</v>
      </c>
      <c r="B33" s="6" t="s">
        <v>62</v>
      </c>
    </row>
    <row r="34" spans="1:2" x14ac:dyDescent="0.2">
      <c r="A34" s="6" t="s">
        <v>46</v>
      </c>
      <c r="B34" s="6" t="s">
        <v>64</v>
      </c>
    </row>
    <row r="35" spans="1:2" x14ac:dyDescent="0.2">
      <c r="A35" s="6" t="s">
        <v>221</v>
      </c>
      <c r="B35" s="6" t="s">
        <v>66</v>
      </c>
    </row>
    <row r="36" spans="1:2" x14ac:dyDescent="0.2">
      <c r="A36" s="6" t="s">
        <v>50</v>
      </c>
      <c r="B36" s="6" t="s">
        <v>50</v>
      </c>
    </row>
    <row r="37" spans="1:2" x14ac:dyDescent="0.2">
      <c r="A37" s="6" t="s">
        <v>52</v>
      </c>
      <c r="B37" s="6" t="s">
        <v>69</v>
      </c>
    </row>
    <row r="38" spans="1:2" x14ac:dyDescent="0.2">
      <c r="A38" s="6" t="s">
        <v>53</v>
      </c>
      <c r="B38" s="6" t="s">
        <v>71</v>
      </c>
    </row>
    <row r="39" spans="1:2" x14ac:dyDescent="0.2">
      <c r="A39" s="6" t="s">
        <v>206</v>
      </c>
      <c r="B39" s="6" t="s">
        <v>73</v>
      </c>
    </row>
    <row r="40" spans="1:2" x14ac:dyDescent="0.2">
      <c r="A40" s="6" t="s">
        <v>81</v>
      </c>
      <c r="B40" s="6" t="s">
        <v>74</v>
      </c>
    </row>
    <row r="41" spans="1:2" x14ac:dyDescent="0.2">
      <c r="A41" s="6" t="s">
        <v>10</v>
      </c>
      <c r="B41" s="6" t="s">
        <v>75</v>
      </c>
    </row>
    <row r="42" spans="1:2" x14ac:dyDescent="0.2">
      <c r="A42" s="6" t="s">
        <v>78</v>
      </c>
      <c r="B42" s="6" t="s">
        <v>77</v>
      </c>
    </row>
    <row r="43" spans="1:2" x14ac:dyDescent="0.2">
      <c r="A43" s="6" t="s">
        <v>85</v>
      </c>
      <c r="B43" s="6" t="s">
        <v>79</v>
      </c>
    </row>
    <row r="44" spans="1:2" x14ac:dyDescent="0.2">
      <c r="A44" s="6" t="s">
        <v>80</v>
      </c>
      <c r="B44" s="6" t="s">
        <v>80</v>
      </c>
    </row>
    <row r="45" spans="1:2" x14ac:dyDescent="0.2">
      <c r="A45" s="6" t="s">
        <v>76</v>
      </c>
      <c r="B45" s="6" t="s">
        <v>82</v>
      </c>
    </row>
    <row r="46" spans="1:2" x14ac:dyDescent="0.2">
      <c r="A46" s="6" t="s">
        <v>83</v>
      </c>
      <c r="B46" s="6" t="s">
        <v>84</v>
      </c>
    </row>
    <row r="47" spans="1:2" x14ac:dyDescent="0.2">
      <c r="A47" s="6" t="s">
        <v>87</v>
      </c>
      <c r="B47" s="6" t="s">
        <v>86</v>
      </c>
    </row>
    <row r="48" spans="1:2" x14ac:dyDescent="0.2">
      <c r="A48" s="6" t="s">
        <v>222</v>
      </c>
      <c r="B48" s="6" t="s">
        <v>223</v>
      </c>
    </row>
    <row r="49" spans="1:2" x14ac:dyDescent="0.2">
      <c r="A49" s="6" t="s">
        <v>224</v>
      </c>
      <c r="B49" s="6" t="s">
        <v>88</v>
      </c>
    </row>
    <row r="50" spans="1:2" x14ac:dyDescent="0.2">
      <c r="A50" s="6" t="s">
        <v>41</v>
      </c>
      <c r="B50" s="6" t="s">
        <v>89</v>
      </c>
    </row>
    <row r="51" spans="1:2" x14ac:dyDescent="0.2">
      <c r="A51" s="6" t="s">
        <v>90</v>
      </c>
      <c r="B51" s="6" t="s">
        <v>91</v>
      </c>
    </row>
    <row r="52" spans="1:2" x14ac:dyDescent="0.2">
      <c r="A52" s="6" t="s">
        <v>92</v>
      </c>
      <c r="B52" s="6" t="s">
        <v>93</v>
      </c>
    </row>
    <row r="53" spans="1:2" x14ac:dyDescent="0.2">
      <c r="A53" s="6" t="s">
        <v>96</v>
      </c>
      <c r="B53" s="6" t="s">
        <v>95</v>
      </c>
    </row>
    <row r="54" spans="1:2" x14ac:dyDescent="0.2">
      <c r="A54" s="6" t="s">
        <v>94</v>
      </c>
      <c r="B54" s="6" t="s">
        <v>97</v>
      </c>
    </row>
    <row r="55" spans="1:2" x14ac:dyDescent="0.2">
      <c r="A55" s="6" t="s">
        <v>202</v>
      </c>
      <c r="B55" s="6" t="s">
        <v>99</v>
      </c>
    </row>
    <row r="56" spans="1:2" x14ac:dyDescent="0.2">
      <c r="A56" s="6" t="s">
        <v>98</v>
      </c>
      <c r="B56" s="6" t="s">
        <v>101</v>
      </c>
    </row>
    <row r="57" spans="1:2" x14ac:dyDescent="0.2">
      <c r="A57" s="6" t="s">
        <v>100</v>
      </c>
      <c r="B57" s="6" t="s">
        <v>103</v>
      </c>
    </row>
    <row r="58" spans="1:2" x14ac:dyDescent="0.2">
      <c r="A58" s="6" t="s">
        <v>106</v>
      </c>
      <c r="B58" s="6" t="s">
        <v>105</v>
      </c>
    </row>
    <row r="59" spans="1:2" x14ac:dyDescent="0.2">
      <c r="A59" s="6" t="s">
        <v>108</v>
      </c>
      <c r="B59" s="6" t="s">
        <v>107</v>
      </c>
    </row>
    <row r="60" spans="1:2" x14ac:dyDescent="0.2">
      <c r="A60" s="6" t="s">
        <v>110</v>
      </c>
      <c r="B60" s="6" t="s">
        <v>109</v>
      </c>
    </row>
    <row r="61" spans="1:2" x14ac:dyDescent="0.2">
      <c r="A61" s="6" t="s">
        <v>204</v>
      </c>
      <c r="B61" s="6" t="s">
        <v>111</v>
      </c>
    </row>
    <row r="62" spans="1:2" x14ac:dyDescent="0.2">
      <c r="A62" s="6" t="s">
        <v>38</v>
      </c>
      <c r="B62" s="6" t="s">
        <v>113</v>
      </c>
    </row>
    <row r="63" spans="1:2" x14ac:dyDescent="0.2">
      <c r="A63" s="6" t="s">
        <v>17</v>
      </c>
      <c r="B63" s="6" t="s">
        <v>115</v>
      </c>
    </row>
    <row r="64" spans="1:2" x14ac:dyDescent="0.2">
      <c r="A64" s="6" t="s">
        <v>165</v>
      </c>
      <c r="B64" s="6" t="s">
        <v>117</v>
      </c>
    </row>
    <row r="65" spans="1:2" x14ac:dyDescent="0.2">
      <c r="A65" s="6" t="s">
        <v>118</v>
      </c>
      <c r="B65" s="6" t="s">
        <v>119</v>
      </c>
    </row>
    <row r="66" spans="1:2" x14ac:dyDescent="0.2">
      <c r="A66" s="6" t="s">
        <v>120</v>
      </c>
      <c r="B66" s="6" t="s">
        <v>121</v>
      </c>
    </row>
    <row r="67" spans="1:2" x14ac:dyDescent="0.2">
      <c r="A67" s="6" t="s">
        <v>123</v>
      </c>
      <c r="B67" s="6" t="s">
        <v>123</v>
      </c>
    </row>
    <row r="68" spans="1:2" x14ac:dyDescent="0.2">
      <c r="A68" s="6" t="s">
        <v>200</v>
      </c>
      <c r="B68" s="6" t="s">
        <v>125</v>
      </c>
    </row>
    <row r="69" spans="1:2" x14ac:dyDescent="0.2">
      <c r="A69" s="6" t="s">
        <v>36</v>
      </c>
      <c r="B69" s="6" t="s">
        <v>127</v>
      </c>
    </row>
    <row r="70" spans="1:2" x14ac:dyDescent="0.2">
      <c r="A70" s="6" t="s">
        <v>129</v>
      </c>
      <c r="B70" s="6" t="s">
        <v>128</v>
      </c>
    </row>
    <row r="71" spans="1:2" x14ac:dyDescent="0.2">
      <c r="A71" s="6" t="s">
        <v>133</v>
      </c>
      <c r="B71" s="6" t="s">
        <v>130</v>
      </c>
    </row>
    <row r="72" spans="1:2" x14ac:dyDescent="0.2">
      <c r="A72" s="6" t="s">
        <v>135</v>
      </c>
      <c r="B72" s="6" t="s">
        <v>132</v>
      </c>
    </row>
    <row r="73" spans="1:2" x14ac:dyDescent="0.2">
      <c r="A73" s="6" t="s">
        <v>138</v>
      </c>
      <c r="B73" s="6" t="s">
        <v>134</v>
      </c>
    </row>
    <row r="74" spans="1:2" x14ac:dyDescent="0.2">
      <c r="A74" s="6" t="s">
        <v>136</v>
      </c>
      <c r="B74" s="6" t="s">
        <v>225</v>
      </c>
    </row>
    <row r="75" spans="1:2" x14ac:dyDescent="0.2">
      <c r="A75" s="6" t="s">
        <v>142</v>
      </c>
      <c r="B75" s="6" t="s">
        <v>137</v>
      </c>
    </row>
    <row r="76" spans="1:2" x14ac:dyDescent="0.2">
      <c r="A76" s="6" t="s">
        <v>140</v>
      </c>
      <c r="B76" s="6" t="s">
        <v>139</v>
      </c>
    </row>
    <row r="77" spans="1:2" x14ac:dyDescent="0.2">
      <c r="A77" s="6" t="s">
        <v>102</v>
      </c>
      <c r="B77" s="6" t="s">
        <v>141</v>
      </c>
    </row>
    <row r="78" spans="1:2" x14ac:dyDescent="0.2">
      <c r="A78" s="6" t="s">
        <v>144</v>
      </c>
      <c r="B78" s="6" t="s">
        <v>143</v>
      </c>
    </row>
    <row r="79" spans="1:2" x14ac:dyDescent="0.2">
      <c r="A79" s="6" t="s">
        <v>155</v>
      </c>
      <c r="B79" s="6" t="s">
        <v>226</v>
      </c>
    </row>
    <row r="80" spans="1:2" x14ac:dyDescent="0.2">
      <c r="A80" s="6" t="s">
        <v>157</v>
      </c>
      <c r="B80" s="6" t="s">
        <v>227</v>
      </c>
    </row>
    <row r="81" spans="1:2" x14ac:dyDescent="0.2">
      <c r="A81" s="6" t="s">
        <v>159</v>
      </c>
      <c r="B81" s="6" t="s">
        <v>228</v>
      </c>
    </row>
    <row r="82" spans="1:2" x14ac:dyDescent="0.2">
      <c r="A82" s="6" t="s">
        <v>162</v>
      </c>
      <c r="B82" s="6" t="s">
        <v>229</v>
      </c>
    </row>
    <row r="83" spans="1:2" x14ac:dyDescent="0.2">
      <c r="A83" s="6" t="s">
        <v>161</v>
      </c>
      <c r="B83" s="6" t="s">
        <v>230</v>
      </c>
    </row>
    <row r="84" spans="1:2" x14ac:dyDescent="0.2">
      <c r="A84" s="6" t="s">
        <v>164</v>
      </c>
      <c r="B84" s="6" t="s">
        <v>231</v>
      </c>
    </row>
    <row r="85" spans="1:2" x14ac:dyDescent="0.2">
      <c r="A85" s="6" t="s">
        <v>146</v>
      </c>
      <c r="B85" s="6" t="s">
        <v>145</v>
      </c>
    </row>
    <row r="86" spans="1:2" x14ac:dyDescent="0.2">
      <c r="A86" s="6" t="s">
        <v>58</v>
      </c>
      <c r="B86" s="6" t="s">
        <v>147</v>
      </c>
    </row>
    <row r="87" spans="1:2" x14ac:dyDescent="0.2">
      <c r="A87" s="6" t="s">
        <v>60</v>
      </c>
      <c r="B87" s="6" t="s">
        <v>232</v>
      </c>
    </row>
    <row r="88" spans="1:2" x14ac:dyDescent="0.2">
      <c r="A88" s="6" t="s">
        <v>149</v>
      </c>
      <c r="B88" s="6" t="s">
        <v>156</v>
      </c>
    </row>
    <row r="89" spans="1:2" x14ac:dyDescent="0.2">
      <c r="A89" s="6" t="s">
        <v>150</v>
      </c>
      <c r="B89" s="6" t="s">
        <v>158</v>
      </c>
    </row>
    <row r="90" spans="1:2" x14ac:dyDescent="0.2">
      <c r="A90" s="6" t="s">
        <v>104</v>
      </c>
      <c r="B90" s="6" t="s">
        <v>160</v>
      </c>
    </row>
    <row r="91" spans="1:2" x14ac:dyDescent="0.2">
      <c r="A91" s="6" t="s">
        <v>233</v>
      </c>
      <c r="B91" s="6" t="s">
        <v>234</v>
      </c>
    </row>
    <row r="92" spans="1:2" x14ac:dyDescent="0.2">
      <c r="A92" s="6" t="s">
        <v>235</v>
      </c>
      <c r="B92" s="6" t="s">
        <v>236</v>
      </c>
    </row>
    <row r="93" spans="1:2" x14ac:dyDescent="0.2">
      <c r="A93" s="6" t="s">
        <v>153</v>
      </c>
      <c r="B93" s="6" t="s">
        <v>163</v>
      </c>
    </row>
    <row r="94" spans="1:2" x14ac:dyDescent="0.2">
      <c r="A94" s="6" t="s">
        <v>154</v>
      </c>
      <c r="B94" s="6" t="s">
        <v>166</v>
      </c>
    </row>
    <row r="95" spans="1:2" x14ac:dyDescent="0.2">
      <c r="A95" s="6" t="s">
        <v>151</v>
      </c>
      <c r="B95" s="6" t="s">
        <v>168</v>
      </c>
    </row>
    <row r="96" spans="1:2" x14ac:dyDescent="0.2">
      <c r="A96" s="6" t="s">
        <v>152</v>
      </c>
      <c r="B96" s="6" t="s">
        <v>170</v>
      </c>
    </row>
    <row r="97" spans="1:2" x14ac:dyDescent="0.2">
      <c r="A97" s="6" t="s">
        <v>169</v>
      </c>
      <c r="B97" s="6" t="s">
        <v>172</v>
      </c>
    </row>
    <row r="98" spans="1:2" x14ac:dyDescent="0.2">
      <c r="A98" s="6" t="s">
        <v>173</v>
      </c>
      <c r="B98" s="6" t="s">
        <v>174</v>
      </c>
    </row>
    <row r="99" spans="1:2" x14ac:dyDescent="0.2">
      <c r="A99" s="6" t="s">
        <v>175</v>
      </c>
      <c r="B99" s="6" t="s">
        <v>176</v>
      </c>
    </row>
    <row r="100" spans="1:2" x14ac:dyDescent="0.2">
      <c r="A100" s="6" t="s">
        <v>237</v>
      </c>
      <c r="B100" s="6" t="s">
        <v>238</v>
      </c>
    </row>
    <row r="101" spans="1:2" x14ac:dyDescent="0.2">
      <c r="A101" s="6" t="s">
        <v>178</v>
      </c>
      <c r="B101" s="6" t="s">
        <v>179</v>
      </c>
    </row>
    <row r="102" spans="1:2" x14ac:dyDescent="0.2">
      <c r="A102" s="6" t="s">
        <v>177</v>
      </c>
      <c r="B102" s="6" t="s">
        <v>181</v>
      </c>
    </row>
    <row r="103" spans="1:2" x14ac:dyDescent="0.2">
      <c r="A103" s="6" t="s">
        <v>239</v>
      </c>
      <c r="B103" s="6" t="s">
        <v>182</v>
      </c>
    </row>
    <row r="104" spans="1:2" x14ac:dyDescent="0.2">
      <c r="A104" s="6" t="s">
        <v>183</v>
      </c>
      <c r="B104" s="6" t="s">
        <v>240</v>
      </c>
    </row>
    <row r="105" spans="1:2" x14ac:dyDescent="0.2">
      <c r="A105" s="6" t="s">
        <v>171</v>
      </c>
      <c r="B105" s="6" t="s">
        <v>185</v>
      </c>
    </row>
    <row r="106" spans="1:2" x14ac:dyDescent="0.2">
      <c r="A106" s="6" t="s">
        <v>186</v>
      </c>
      <c r="B106" s="6" t="s">
        <v>187</v>
      </c>
    </row>
    <row r="107" spans="1:2" x14ac:dyDescent="0.2">
      <c r="A107" s="6" t="s">
        <v>124</v>
      </c>
      <c r="B107" s="6" t="s">
        <v>188</v>
      </c>
    </row>
    <row r="108" spans="1:2" x14ac:dyDescent="0.2">
      <c r="A108" s="6" t="s">
        <v>126</v>
      </c>
      <c r="B108" s="6" t="s">
        <v>190</v>
      </c>
    </row>
    <row r="109" spans="1:2" x14ac:dyDescent="0.2">
      <c r="A109" s="6" t="s">
        <v>116</v>
      </c>
      <c r="B109" s="6" t="s">
        <v>192</v>
      </c>
    </row>
    <row r="110" spans="1:2" x14ac:dyDescent="0.2">
      <c r="A110" s="6" t="s">
        <v>4</v>
      </c>
      <c r="B110" s="6" t="s">
        <v>193</v>
      </c>
    </row>
    <row r="111" spans="1:2" x14ac:dyDescent="0.2">
      <c r="A111" s="6" t="s">
        <v>55</v>
      </c>
      <c r="B111" s="6" t="s">
        <v>195</v>
      </c>
    </row>
    <row r="112" spans="1:2" x14ac:dyDescent="0.2">
      <c r="A112" s="6" t="s">
        <v>194</v>
      </c>
      <c r="B112" s="6" t="s">
        <v>197</v>
      </c>
    </row>
    <row r="113" spans="1:2" x14ac:dyDescent="0.2">
      <c r="A113" s="6" t="s">
        <v>189</v>
      </c>
      <c r="B113" s="6" t="s">
        <v>199</v>
      </c>
    </row>
    <row r="114" spans="1:2" x14ac:dyDescent="0.2">
      <c r="A114" s="6" t="s">
        <v>44</v>
      </c>
      <c r="B114" s="6" t="s">
        <v>201</v>
      </c>
    </row>
    <row r="115" spans="1:2" x14ac:dyDescent="0.2">
      <c r="A115" s="6" t="s">
        <v>198</v>
      </c>
      <c r="B115" s="6" t="s">
        <v>203</v>
      </c>
    </row>
    <row r="116" spans="1:2" x14ac:dyDescent="0.2">
      <c r="A116" s="6" t="s">
        <v>114</v>
      </c>
      <c r="B116" s="6" t="s">
        <v>205</v>
      </c>
    </row>
    <row r="117" spans="1:2" x14ac:dyDescent="0.2">
      <c r="A117" s="6" t="s">
        <v>191</v>
      </c>
      <c r="B117" s="6" t="s">
        <v>207</v>
      </c>
    </row>
    <row r="118" spans="1:2" x14ac:dyDescent="0.2">
      <c r="A118" s="6" t="s">
        <v>167</v>
      </c>
      <c r="B118" s="6" t="s">
        <v>208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3</vt:i4>
      </vt:variant>
    </vt:vector>
  </HeadingPairs>
  <TitlesOfParts>
    <vt:vector size="8" baseType="lpstr">
      <vt:lpstr>OFFERTA-ANGEBOT</vt:lpstr>
      <vt:lpstr>A Misura-Aufmaß</vt:lpstr>
      <vt:lpstr>A Corpo-Pauschal</vt:lpstr>
      <vt:lpstr>Oneri sicurezza-Sicherheitsmaßn</vt:lpstr>
      <vt:lpstr>Comuni</vt:lpstr>
      <vt:lpstr>Comuni</vt:lpstr>
      <vt:lpstr>dislocazione</vt:lpstr>
      <vt:lpstr>Gemeinden</vt:lpstr>
    </vt:vector>
  </TitlesOfParts>
  <Company>prov.bz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Lanzinger, Hugo Alois</dc:creator>
  <cp:lastModifiedBy>Martorelli, Sandro</cp:lastModifiedBy>
  <cp:lastPrinted>2018-11-14T09:14:21Z</cp:lastPrinted>
  <dcterms:created xsi:type="dcterms:W3CDTF">2015-08-21T12:23:01Z</dcterms:created>
  <dcterms:modified xsi:type="dcterms:W3CDTF">2019-01-23T10:09:09Z</dcterms:modified>
</cp:coreProperties>
</file>